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as01\財政課\財政公表\04 財政状況資料集・経営比較分析表\R5年度\R5経営比較分析表（水道・病院・下水道・観光施設）\"/>
    </mc:Choice>
  </mc:AlternateContent>
  <xr:revisionPtr revIDLastSave="0" documentId="13_ncr:1_{60832E30-9143-43EA-9F87-739DC7A4BE55}" xr6:coauthVersionLast="47" xr6:coauthVersionMax="47" xr10:uidLastSave="{00000000-0000-0000-0000-000000000000}"/>
  <workbookProtection workbookAlgorithmName="SHA-512" workbookHashValue="ATtXLiL/e6CaykSZ/08Vv06FXYPMKuJdzX7jdWtkRUcWjNnxWttoehTb8s1jJi1CEiORiaRAK5/IeG4E8WO8gw==" workbookSaltValue="sSfJmQjZJTtucOwDlp7B5w==" workbookSpinCount="100000" lockStructure="1"/>
  <bookViews>
    <workbookView xWindow="12045" yWindow="120" windowWidth="11925" windowHeight="128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O6" i="5"/>
  <c r="I10" i="4" s="1"/>
  <c r="N6" i="5"/>
  <c r="B10" i="4" s="1"/>
  <c r="M6" i="5"/>
  <c r="AD8" i="4" s="1"/>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E85" i="4"/>
  <c r="BB10" i="4"/>
  <c r="AT10" i="4"/>
  <c r="AL10" i="4"/>
  <c r="W10" i="4"/>
  <c r="P10" i="4"/>
  <c r="BB8" i="4"/>
  <c r="AT8" i="4"/>
  <c r="P8" i="4"/>
  <c r="I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<sst xmlns="http://schemas.openxmlformats.org/spreadsheetml/2006/main" count="228" uniqueCount="112">
  <si>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</si>
  <si>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</si>
  <si>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</si>
  <si>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</si>
  <si>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</si>
  <si>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</si>
  <si>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</si>
  <si>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</si>
  <si>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</si>
  <si>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</si>
  <si>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</si>
  <si>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</si>
  <si>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</si>
  <si>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</si>
  <si>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</si>
  <si>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</si>
  <si>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</si>
  <si>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</si>
  <si>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</si>
  <si>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</si>
  <si>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</si>
  <si>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</si>
  <si>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</si>
  <si>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</si>
  <si>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</si>
  <si>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</si>
  <si>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</si>
  <si>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</si>
  <si>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</si>
  <si>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</si>
  <si>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</si>
  <si>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</si>
  <si>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</si>
  <si>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</si>
  <si>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</si>
  <si>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</si>
  <si>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</si>
  <si>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</si>
  <si>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</si>
  <si>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</si>
  <si>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</si>
  <si>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</si>
  <si>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</si>
  <si>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</si>
  <si>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</si>
  <si>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</si>
  <si>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</si>
  <si>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</si>
  <si>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</si>
  <si>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</si>
  <si>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</si>
  <si>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</si>
  <si>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</si>
  <si>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</si>
  <si>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</si>
  <si>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</si>
  <si>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</si>
  <si>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</si>
  <si>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</si>
  <si>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</si>
  <si>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</si>
  <si>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</si>
  <si>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</si>
  <si>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</si>
  <si>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</si>
  <si>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</si>
  <si>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</si>
  <si>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</si>
  <si>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</si>
  <si>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</si>
  <si>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</si>
  <si>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</si>
  <si>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</si>
  <si>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</si>
  <si>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</si>
  <si>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</si>
  <si>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</si>
  <si>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</si>
  <si>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</si>
  <si>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</si>
  <si>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</si>
  <si>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</si>
  <si>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</si>
  <si>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</si>
  <si>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</si>
  <si>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</si>
  <si>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</si>
  <si>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</si>
  <si>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</si>
  <si>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</si>
  <si>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</si>
  <si>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</si>
  <si>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</si>
  <si>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香美町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</si>
  <si>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</si>
  <si>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</si>
  <si>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</si>
  <si>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</si>
  <si>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</si>
  <si>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</si>
  <si>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</si>
  <si>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</si>
  <si>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</si>
  <si>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</si>
  <si>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</si>
  <si>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</si>
  <si>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</si>
  <si>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</si>
  <si>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</si>
  <si>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経常収支比率は、令和4年度に料金改定を実施し、令和5年度から資金収支の赤字補填に係る基準外繰入れを開始したことから改善を見せている。今後も、効率的な運営に努め、適切な料金体系の在り方について検討していく必要があると考えている。
　累積欠損金比率は、令和4年度に料金改定は実施したが、単年度において純損失が発生しており、累積欠損金は年々増加している。
　料金回収率は、令和4年度に料金改定を実施してから60％台に回復しているが、類似団体と比較しても低い状態となっていることから、今後も対策を検討していく必要がある。
　給水原価は、山間地域に多くの浄水場を有していることから類似団体と比較しても高い状態となっており、経常収支比率と同様に、効率的な運営に努め、維持管理経費の削減を図る必要があると考えている。
　施設利用率は、人口減少等により配水量は減少傾向にあるものの、季節変動もあり、規模縮小は難しいと考えている。
　有収率は、微減の81.36%であったが、類似団体と比較しても上回っており、引き続き漏水調査を実施し、漏水修繕及び老朽管の更新を図っていく。</t>
    <rPh sb="9" eb="11">
      <t>レイワ</t>
    </rPh>
    <rPh sb="24" eb="26">
      <t>レイワ</t>
    </rPh>
    <rPh sb="27" eb="29">
      <t>ネンド</t>
    </rPh>
    <rPh sb="125" eb="127">
      <t>レイワ</t>
    </rPh>
    <rPh sb="184" eb="186">
      <t>レイワ</t>
    </rPh>
    <phoneticPr fontId="4"/>
  </si>
  <si>
    <t>　有形固定資産減価償却率は、類似団体と比較しても低い状態で推移しているが、上昇傾向にあるため施設の更新計画等により、計画的な更新を進めていく必要があると考えている。
　管路経年化率は、23.11％となり、初めて類似団体平均を上回ることとなったが、今後も順次耐用年数を経過する管路が出てくると予想される。令和3年度に管路管理システムを導入しており、今後は管路更新計画を策定して、計画的に更新に取り組む必要があると考えている。
　管路更新率は、0.30%で、管路経年化率に比べて低い率となっており、更新が進んでいないことを示していることから、アセットマネジメントの更新と併せて計画的な更新に取組みたいと考えている。</t>
    <rPh sb="151" eb="153">
      <t>レイワ</t>
    </rPh>
    <phoneticPr fontId="4"/>
  </si>
  <si>
    <t>　旧簡易水道区域のエリアが広く点在しており、地形的にも統合が困難であり、施設も多く管路延長も長くなり、経営改善は大変難しいのが現状である。
　安全安心な水を供給するにあたり、維持管理経費の削減についても限界があること、また、人口の減少や節水志向により、有収水量の減少、給水収益の減少が大変大きな課題となっている。
　令和4年度には料金改定を実施しているが、今後も、経営比較分析を踏まえ、中長期的な経営の基本計画である「経営戦略」の検証、見直しを行い、適切な料金体系の在り方についても検討を進めるとともに、課題の早期発見と早期解決を図り、健全経営につなげたいと考え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</si>
</sst>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0.03</c:v>
                </c:pt>
                <c:pt idx="1">
                  <c:v>0.04</c:v>
                </c:pt>
                <c:pt idx="2">
                  <c:v>0.72</c:v>
                </c:pt>
                <c:pt idx="3">
                  <c:v>0.27</c:v>
                </c:pt>
                <c:pt idx="4">
                  <c:v>0.3</c:v>
                </c:pt>
              </c:numCache>
            </c:numRef>
          </c:val>
          <c:extLst>
            <c:ext xmlns:c16="http://schemas.microsoft.com/office/drawing/2014/chart" uri="{C3380CC4-5D6E-409C-BE32-E72D297353CC}">
              <c16:uniqueId val="{00000000-F123-418C-AEC6-F0B06A3C751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F123-418C-AEC6-F0B06A3C751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48.81</c:v>
                </c:pt>
                <c:pt idx="1">
                  <c:v>51.35</c:v>
                </c:pt>
                <c:pt idx="2">
                  <c:v>49.43</c:v>
                </c:pt>
                <c:pt idx="3">
                  <c:v>47.99</c:v>
                </c:pt>
                <c:pt idx="4">
                  <c:v>46.59</c:v>
                </c:pt>
              </c:numCache>
            </c:numRef>
          </c:val>
          <c:extLst>
            <c:ext xmlns:c16="http://schemas.microsoft.com/office/drawing/2014/chart" uri="{C3380CC4-5D6E-409C-BE32-E72D297353CC}">
              <c16:uniqueId val="{00000000-1AF2-4A16-BA17-63B9FAE48F2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1AF2-4A16-BA17-63B9FAE48F2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83.82</c:v>
                </c:pt>
                <c:pt idx="1">
                  <c:v>80.52</c:v>
                </c:pt>
                <c:pt idx="2">
                  <c:v>80.25</c:v>
                </c:pt>
                <c:pt idx="3">
                  <c:v>81.95</c:v>
                </c:pt>
                <c:pt idx="4">
                  <c:v>81.36</c:v>
                </c:pt>
              </c:numCache>
            </c:numRef>
          </c:val>
          <c:extLst>
            <c:ext xmlns:c16="http://schemas.microsoft.com/office/drawing/2014/chart" uri="{C3380CC4-5D6E-409C-BE32-E72D297353CC}">
              <c16:uniqueId val="{00000000-0ACF-4EA7-942B-A09B85F1CDA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0ACF-4EA7-942B-A09B85F1CDA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74.8</c:v>
                </c:pt>
                <c:pt idx="1">
                  <c:v>75.66</c:v>
                </c:pt>
                <c:pt idx="2">
                  <c:v>78.97</c:v>
                </c:pt>
                <c:pt idx="3">
                  <c:v>76.17</c:v>
                </c:pt>
                <c:pt idx="4">
                  <c:v>83.59</c:v>
                </c:pt>
              </c:numCache>
            </c:numRef>
          </c:val>
          <c:extLst>
            <c:ext xmlns:c16="http://schemas.microsoft.com/office/drawing/2014/chart" uri="{C3380CC4-5D6E-409C-BE32-E72D297353CC}">
              <c16:uniqueId val="{00000000-2EC7-4DEC-A67F-BC94C822BE3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2EC7-4DEC-A67F-BC94C822BE3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36.33</c:v>
                </c:pt>
                <c:pt idx="1">
                  <c:v>39.74</c:v>
                </c:pt>
                <c:pt idx="2">
                  <c:v>41.77</c:v>
                </c:pt>
                <c:pt idx="3">
                  <c:v>44.39</c:v>
                </c:pt>
                <c:pt idx="4">
                  <c:v>47.03</c:v>
                </c:pt>
              </c:numCache>
            </c:numRef>
          </c:val>
          <c:extLst>
            <c:ext xmlns:c16="http://schemas.microsoft.com/office/drawing/2014/chart" uri="{C3380CC4-5D6E-409C-BE32-E72D297353CC}">
              <c16:uniqueId val="{00000000-3418-43A4-878F-31F6D1E6206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3418-43A4-878F-31F6D1E6206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5.15</c:v>
                </c:pt>
                <c:pt idx="1">
                  <c:v>5.74</c:v>
                </c:pt>
                <c:pt idx="2">
                  <c:v>8.36</c:v>
                </c:pt>
                <c:pt idx="3">
                  <c:v>16.34</c:v>
                </c:pt>
                <c:pt idx="4">
                  <c:v>23.11</c:v>
                </c:pt>
              </c:numCache>
            </c:numRef>
          </c:val>
          <c:extLst>
            <c:ext xmlns:c16="http://schemas.microsoft.com/office/drawing/2014/chart" uri="{C3380CC4-5D6E-409C-BE32-E72D297353CC}">
              <c16:uniqueId val="{00000000-ACCA-41A0-A67C-DD66029A1CA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ACCA-41A0-A67C-DD66029A1CA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262.14</c:v>
                </c:pt>
                <c:pt idx="1">
                  <c:v>329.12</c:v>
                </c:pt>
                <c:pt idx="2">
                  <c:v>353.69</c:v>
                </c:pt>
                <c:pt idx="3">
                  <c:v>372.26</c:v>
                </c:pt>
                <c:pt idx="4">
                  <c:v>389.24</c:v>
                </c:pt>
              </c:numCache>
            </c:numRef>
          </c:val>
          <c:extLst>
            <c:ext xmlns:c16="http://schemas.microsoft.com/office/drawing/2014/chart" uri="{C3380CC4-5D6E-409C-BE32-E72D297353CC}">
              <c16:uniqueId val="{00000000-122C-4459-B661-22C567E0D95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122C-4459-B661-22C567E0D95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75.650000000000006</c:v>
                </c:pt>
                <c:pt idx="1">
                  <c:v>56.5</c:v>
                </c:pt>
                <c:pt idx="2">
                  <c:v>49.74</c:v>
                </c:pt>
                <c:pt idx="3">
                  <c:v>35.42</c:v>
                </c:pt>
                <c:pt idx="4">
                  <c:v>43.5</c:v>
                </c:pt>
              </c:numCache>
            </c:numRef>
          </c:val>
          <c:extLst>
            <c:ext xmlns:c16="http://schemas.microsoft.com/office/drawing/2014/chart" uri="{C3380CC4-5D6E-409C-BE32-E72D297353CC}">
              <c16:uniqueId val="{00000000-1477-439D-A146-3283207E20A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1477-439D-A146-3283207E20A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952.74</c:v>
                </c:pt>
                <c:pt idx="1">
                  <c:v>988.98</c:v>
                </c:pt>
                <c:pt idx="2">
                  <c:v>939.02</c:v>
                </c:pt>
                <c:pt idx="3">
                  <c:v>839.21</c:v>
                </c:pt>
                <c:pt idx="4">
                  <c:v>839.88</c:v>
                </c:pt>
              </c:numCache>
            </c:numRef>
          </c:val>
          <c:extLst>
            <c:ext xmlns:c16="http://schemas.microsoft.com/office/drawing/2014/chart" uri="{C3380CC4-5D6E-409C-BE32-E72D297353CC}">
              <c16:uniqueId val="{00000000-F2A4-49C5-8F24-AB245A0C2B5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F2A4-49C5-8F24-AB245A0C2B5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61.43</c:v>
                </c:pt>
                <c:pt idx="1">
                  <c:v>57.01</c:v>
                </c:pt>
                <c:pt idx="2">
                  <c:v>59.81</c:v>
                </c:pt>
                <c:pt idx="3">
                  <c:v>63.45</c:v>
                </c:pt>
                <c:pt idx="4">
                  <c:v>61.67</c:v>
                </c:pt>
              </c:numCache>
            </c:numRef>
          </c:val>
          <c:extLst>
            <c:ext xmlns:c16="http://schemas.microsoft.com/office/drawing/2014/chart" uri="{C3380CC4-5D6E-409C-BE32-E72D297353CC}">
              <c16:uniqueId val="{00000000-8BF1-49F4-8F6D-63669BC08CC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8BF1-49F4-8F6D-63669BC08CC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231.09</c:v>
                </c:pt>
                <c:pt idx="1">
                  <c:v>227.84</c:v>
                </c:pt>
                <c:pt idx="2">
                  <c:v>236.95</c:v>
                </c:pt>
                <c:pt idx="3">
                  <c:v>244.05</c:v>
                </c:pt>
                <c:pt idx="4">
                  <c:v>256.83</c:v>
                </c:pt>
              </c:numCache>
            </c:numRef>
          </c:val>
          <c:extLst>
            <c:ext xmlns:c16="http://schemas.microsoft.com/office/drawing/2014/chart" uri="{C3380CC4-5D6E-409C-BE32-E72D297353CC}">
              <c16:uniqueId val="{00000000-1022-45E8-8B1A-7613DE9FFA6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1022-45E8-8B1A-7613DE9FFA6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兵庫県　香美町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58">
        <f>データ!$R$6</f>
        <v>15657</v>
      </c>
      <c r="AM8" s="58"/>
      <c r="AN8" s="58"/>
      <c r="AO8" s="58"/>
      <c r="AP8" s="58"/>
      <c r="AQ8" s="58"/>
      <c r="AR8" s="58"/>
      <c r="AS8" s="58"/>
      <c r="AT8" s="55">
        <f>データ!$S$6</f>
        <v>368.77</v>
      </c>
      <c r="AU8" s="56"/>
      <c r="AV8" s="56"/>
      <c r="AW8" s="56"/>
      <c r="AX8" s="56"/>
      <c r="AY8" s="56"/>
      <c r="AZ8" s="56"/>
      <c r="BA8" s="56"/>
      <c r="BB8" s="45">
        <f>データ!$T$6</f>
        <v>42.46</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52.64</v>
      </c>
      <c r="J10" s="56"/>
      <c r="K10" s="56"/>
      <c r="L10" s="56"/>
      <c r="M10" s="56"/>
      <c r="N10" s="56"/>
      <c r="O10" s="57"/>
      <c r="P10" s="45">
        <f>データ!$P$6</f>
        <v>99.62</v>
      </c>
      <c r="Q10" s="45"/>
      <c r="R10" s="45"/>
      <c r="S10" s="45"/>
      <c r="T10" s="45"/>
      <c r="U10" s="45"/>
      <c r="V10" s="45"/>
      <c r="W10" s="58">
        <f>データ!$Q$6</f>
        <v>2926</v>
      </c>
      <c r="X10" s="58"/>
      <c r="Y10" s="58"/>
      <c r="Z10" s="58"/>
      <c r="AA10" s="58"/>
      <c r="AB10" s="58"/>
      <c r="AC10" s="58"/>
      <c r="AD10" s="2"/>
      <c r="AE10" s="2"/>
      <c r="AF10" s="2"/>
      <c r="AG10" s="2"/>
      <c r="AH10" s="2"/>
      <c r="AI10" s="2"/>
      <c r="AJ10" s="2"/>
      <c r="AK10" s="2"/>
      <c r="AL10" s="58">
        <f>データ!$U$6</f>
        <v>15430</v>
      </c>
      <c r="AM10" s="58"/>
      <c r="AN10" s="58"/>
      <c r="AO10" s="58"/>
      <c r="AP10" s="58"/>
      <c r="AQ10" s="58"/>
      <c r="AR10" s="58"/>
      <c r="AS10" s="58"/>
      <c r="AT10" s="55">
        <f>データ!$V$6</f>
        <v>150.94</v>
      </c>
      <c r="AU10" s="56"/>
      <c r="AV10" s="56"/>
      <c r="AW10" s="56"/>
      <c r="AX10" s="56"/>
      <c r="AY10" s="56"/>
      <c r="AZ10" s="56"/>
      <c r="BA10" s="56"/>
      <c r="BB10" s="45">
        <f>データ!$W$6</f>
        <v>102.23</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109</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110</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111</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BfQpilNss6IIteVTd2nQg+2PbsaAsWyGKn+szMqfhzMoWX+bS5CCXIcg2+xIM4u/sGgd2GFFWk8Zxi7gNHF3hw==" saltValue="4DkLB+IRCMGmY17au3eRw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285854</v>
      </c>
      <c r="D6" s="20">
        <f t="shared" si="3"/>
        <v>46</v>
      </c>
      <c r="E6" s="20">
        <f t="shared" si="3"/>
        <v>1</v>
      </c>
      <c r="F6" s="20">
        <f t="shared" si="3"/>
        <v>0</v>
      </c>
      <c r="G6" s="20">
        <f t="shared" si="3"/>
        <v>1</v>
      </c>
      <c r="H6" s="20" t="str">
        <f t="shared" si="3"/>
        <v>兵庫県　香美町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52.64</v>
      </c>
      <c r="P6" s="21">
        <f t="shared" si="3"/>
        <v>99.62</v>
      </c>
      <c r="Q6" s="21">
        <f t="shared" si="3"/>
        <v>2926</v>
      </c>
      <c r="R6" s="21">
        <f t="shared" si="3"/>
        <v>15657</v>
      </c>
      <c r="S6" s="21">
        <f t="shared" si="3"/>
        <v>368.77</v>
      </c>
      <c r="T6" s="21">
        <f t="shared" si="3"/>
        <v>42.46</v>
      </c>
      <c r="U6" s="21">
        <f t="shared" si="3"/>
        <v>15430</v>
      </c>
      <c r="V6" s="21">
        <f t="shared" si="3"/>
        <v>150.94</v>
      </c>
      <c r="W6" s="21">
        <f t="shared" si="3"/>
        <v>102.23</v>
      </c>
      <c r="X6" s="22">
        <f>IF(X7="",NA(),X7)</f>
        <v>74.8</v>
      </c>
      <c r="Y6" s="22">
        <f t="shared" ref="Y6:AG6" si="4">IF(Y7="",NA(),Y7)</f>
        <v>75.66</v>
      </c>
      <c r="Z6" s="22">
        <f t="shared" si="4"/>
        <v>78.97</v>
      </c>
      <c r="AA6" s="22">
        <f t="shared" si="4"/>
        <v>76.17</v>
      </c>
      <c r="AB6" s="22">
        <f t="shared" si="4"/>
        <v>83.59</v>
      </c>
      <c r="AC6" s="22">
        <f t="shared" si="4"/>
        <v>108.61</v>
      </c>
      <c r="AD6" s="22">
        <f t="shared" si="4"/>
        <v>108.35</v>
      </c>
      <c r="AE6" s="22">
        <f t="shared" si="4"/>
        <v>108.84</v>
      </c>
      <c r="AF6" s="22">
        <f t="shared" si="4"/>
        <v>105.92</v>
      </c>
      <c r="AG6" s="22">
        <f t="shared" si="4"/>
        <v>106.01</v>
      </c>
      <c r="AH6" s="21" t="str">
        <f>IF(AH7="","",IF(AH7="-","【-】","【"&amp;SUBSTITUTE(TEXT(AH7,"#,##0.00"),"-","△")&amp;"】"))</f>
        <v>【108.24】</v>
      </c>
      <c r="AI6" s="22">
        <f>IF(AI7="",NA(),AI7)</f>
        <v>262.14</v>
      </c>
      <c r="AJ6" s="22">
        <f t="shared" ref="AJ6:AR6" si="5">IF(AJ7="",NA(),AJ7)</f>
        <v>329.12</v>
      </c>
      <c r="AK6" s="22">
        <f t="shared" si="5"/>
        <v>353.69</v>
      </c>
      <c r="AL6" s="22">
        <f t="shared" si="5"/>
        <v>372.26</v>
      </c>
      <c r="AM6" s="22">
        <f t="shared" si="5"/>
        <v>389.24</v>
      </c>
      <c r="AN6" s="22">
        <f t="shared" si="5"/>
        <v>3.59</v>
      </c>
      <c r="AO6" s="22">
        <f t="shared" si="5"/>
        <v>3.98</v>
      </c>
      <c r="AP6" s="22">
        <f t="shared" si="5"/>
        <v>6.02</v>
      </c>
      <c r="AQ6" s="22">
        <f t="shared" si="5"/>
        <v>7.78</v>
      </c>
      <c r="AR6" s="22">
        <f t="shared" si="5"/>
        <v>9.59</v>
      </c>
      <c r="AS6" s="21" t="str">
        <f>IF(AS7="","",IF(AS7="-","【-】","【"&amp;SUBSTITUTE(TEXT(AS7,"#,##0.00"),"-","△")&amp;"】"))</f>
        <v>【1.50】</v>
      </c>
      <c r="AT6" s="22">
        <f>IF(AT7="",NA(),AT7)</f>
        <v>75.650000000000006</v>
      </c>
      <c r="AU6" s="22">
        <f t="shared" ref="AU6:BC6" si="6">IF(AU7="",NA(),AU7)</f>
        <v>56.5</v>
      </c>
      <c r="AV6" s="22">
        <f t="shared" si="6"/>
        <v>49.74</v>
      </c>
      <c r="AW6" s="22">
        <f t="shared" si="6"/>
        <v>35.42</v>
      </c>
      <c r="AX6" s="22">
        <f t="shared" si="6"/>
        <v>43.5</v>
      </c>
      <c r="AY6" s="22">
        <f t="shared" si="6"/>
        <v>379.08</v>
      </c>
      <c r="AZ6" s="22">
        <f t="shared" si="6"/>
        <v>367.55</v>
      </c>
      <c r="BA6" s="22">
        <f t="shared" si="6"/>
        <v>378.56</v>
      </c>
      <c r="BB6" s="22">
        <f t="shared" si="6"/>
        <v>364.46</v>
      </c>
      <c r="BC6" s="22">
        <f t="shared" si="6"/>
        <v>338.89</v>
      </c>
      <c r="BD6" s="21" t="str">
        <f>IF(BD7="","",IF(BD7="-","【-】","【"&amp;SUBSTITUTE(TEXT(BD7,"#,##0.00"),"-","△")&amp;"】"))</f>
        <v>【243.36】</v>
      </c>
      <c r="BE6" s="22">
        <f>IF(BE7="",NA(),BE7)</f>
        <v>952.74</v>
      </c>
      <c r="BF6" s="22">
        <f t="shared" ref="BF6:BN6" si="7">IF(BF7="",NA(),BF7)</f>
        <v>988.98</v>
      </c>
      <c r="BG6" s="22">
        <f t="shared" si="7"/>
        <v>939.02</v>
      </c>
      <c r="BH6" s="22">
        <f t="shared" si="7"/>
        <v>839.21</v>
      </c>
      <c r="BI6" s="22">
        <f t="shared" si="7"/>
        <v>839.88</v>
      </c>
      <c r="BJ6" s="22">
        <f t="shared" si="7"/>
        <v>398.98</v>
      </c>
      <c r="BK6" s="22">
        <f t="shared" si="7"/>
        <v>418.68</v>
      </c>
      <c r="BL6" s="22">
        <f t="shared" si="7"/>
        <v>395.68</v>
      </c>
      <c r="BM6" s="22">
        <f t="shared" si="7"/>
        <v>403.72</v>
      </c>
      <c r="BN6" s="22">
        <f t="shared" si="7"/>
        <v>400.21</v>
      </c>
      <c r="BO6" s="21" t="str">
        <f>IF(BO7="","",IF(BO7="-","【-】","【"&amp;SUBSTITUTE(TEXT(BO7,"#,##0.00"),"-","△")&amp;"】"))</f>
        <v>【265.93】</v>
      </c>
      <c r="BP6" s="22">
        <f>IF(BP7="",NA(),BP7)</f>
        <v>61.43</v>
      </c>
      <c r="BQ6" s="22">
        <f t="shared" ref="BQ6:BY6" si="8">IF(BQ7="",NA(),BQ7)</f>
        <v>57.01</v>
      </c>
      <c r="BR6" s="22">
        <f t="shared" si="8"/>
        <v>59.81</v>
      </c>
      <c r="BS6" s="22">
        <f t="shared" si="8"/>
        <v>63.45</v>
      </c>
      <c r="BT6" s="22">
        <f t="shared" si="8"/>
        <v>61.67</v>
      </c>
      <c r="BU6" s="22">
        <f t="shared" si="8"/>
        <v>98.64</v>
      </c>
      <c r="BV6" s="22">
        <f t="shared" si="8"/>
        <v>94.78</v>
      </c>
      <c r="BW6" s="22">
        <f t="shared" si="8"/>
        <v>97.59</v>
      </c>
      <c r="BX6" s="22">
        <f t="shared" si="8"/>
        <v>92.17</v>
      </c>
      <c r="BY6" s="22">
        <f t="shared" si="8"/>
        <v>92.83</v>
      </c>
      <c r="BZ6" s="21" t="str">
        <f>IF(BZ7="","",IF(BZ7="-","【-】","【"&amp;SUBSTITUTE(TEXT(BZ7,"#,##0.00"),"-","△")&amp;"】"))</f>
        <v>【97.82】</v>
      </c>
      <c r="CA6" s="22">
        <f>IF(CA7="",NA(),CA7)</f>
        <v>231.09</v>
      </c>
      <c r="CB6" s="22">
        <f t="shared" ref="CB6:CJ6" si="9">IF(CB7="",NA(),CB7)</f>
        <v>227.84</v>
      </c>
      <c r="CC6" s="22">
        <f t="shared" si="9"/>
        <v>236.95</v>
      </c>
      <c r="CD6" s="22">
        <f t="shared" si="9"/>
        <v>244.05</v>
      </c>
      <c r="CE6" s="22">
        <f t="shared" si="9"/>
        <v>256.83</v>
      </c>
      <c r="CF6" s="22">
        <f t="shared" si="9"/>
        <v>178.92</v>
      </c>
      <c r="CG6" s="22">
        <f t="shared" si="9"/>
        <v>181.3</v>
      </c>
      <c r="CH6" s="22">
        <f t="shared" si="9"/>
        <v>181.71</v>
      </c>
      <c r="CI6" s="22">
        <f t="shared" si="9"/>
        <v>188.51</v>
      </c>
      <c r="CJ6" s="22">
        <f t="shared" si="9"/>
        <v>189.43</v>
      </c>
      <c r="CK6" s="21" t="str">
        <f>IF(CK7="","",IF(CK7="-","【-】","【"&amp;SUBSTITUTE(TEXT(CK7,"#,##0.00"),"-","△")&amp;"】"))</f>
        <v>【177.56】</v>
      </c>
      <c r="CL6" s="22">
        <f>IF(CL7="",NA(),CL7)</f>
        <v>48.81</v>
      </c>
      <c r="CM6" s="22">
        <f t="shared" ref="CM6:CU6" si="10">IF(CM7="",NA(),CM7)</f>
        <v>51.35</v>
      </c>
      <c r="CN6" s="22">
        <f t="shared" si="10"/>
        <v>49.43</v>
      </c>
      <c r="CO6" s="22">
        <f t="shared" si="10"/>
        <v>47.99</v>
      </c>
      <c r="CP6" s="22">
        <f t="shared" si="10"/>
        <v>46.59</v>
      </c>
      <c r="CQ6" s="22">
        <f t="shared" si="10"/>
        <v>55.14</v>
      </c>
      <c r="CR6" s="22">
        <f t="shared" si="10"/>
        <v>55.89</v>
      </c>
      <c r="CS6" s="22">
        <f t="shared" si="10"/>
        <v>55.72</v>
      </c>
      <c r="CT6" s="22">
        <f t="shared" si="10"/>
        <v>55.31</v>
      </c>
      <c r="CU6" s="22">
        <f t="shared" si="10"/>
        <v>55.14</v>
      </c>
      <c r="CV6" s="21" t="str">
        <f>IF(CV7="","",IF(CV7="-","【-】","【"&amp;SUBSTITUTE(TEXT(CV7,"#,##0.00"),"-","△")&amp;"】"))</f>
        <v>【59.81】</v>
      </c>
      <c r="CW6" s="22">
        <f>IF(CW7="",NA(),CW7)</f>
        <v>83.82</v>
      </c>
      <c r="CX6" s="22">
        <f t="shared" ref="CX6:DF6" si="11">IF(CX7="",NA(),CX7)</f>
        <v>80.52</v>
      </c>
      <c r="CY6" s="22">
        <f t="shared" si="11"/>
        <v>80.25</v>
      </c>
      <c r="CZ6" s="22">
        <f t="shared" si="11"/>
        <v>81.95</v>
      </c>
      <c r="DA6" s="22">
        <f t="shared" si="11"/>
        <v>81.36</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36.33</v>
      </c>
      <c r="DI6" s="22">
        <f t="shared" ref="DI6:DQ6" si="12">IF(DI7="",NA(),DI7)</f>
        <v>39.74</v>
      </c>
      <c r="DJ6" s="22">
        <f t="shared" si="12"/>
        <v>41.77</v>
      </c>
      <c r="DK6" s="22">
        <f t="shared" si="12"/>
        <v>44.39</v>
      </c>
      <c r="DL6" s="22">
        <f t="shared" si="12"/>
        <v>47.03</v>
      </c>
      <c r="DM6" s="22">
        <f t="shared" si="12"/>
        <v>49.92</v>
      </c>
      <c r="DN6" s="22">
        <f t="shared" si="12"/>
        <v>50.63</v>
      </c>
      <c r="DO6" s="22">
        <f t="shared" si="12"/>
        <v>51.29</v>
      </c>
      <c r="DP6" s="22">
        <f t="shared" si="12"/>
        <v>52.2</v>
      </c>
      <c r="DQ6" s="22">
        <f t="shared" si="12"/>
        <v>52.7</v>
      </c>
      <c r="DR6" s="21" t="str">
        <f>IF(DR7="","",IF(DR7="-","【-】","【"&amp;SUBSTITUTE(TEXT(DR7,"#,##0.00"),"-","△")&amp;"】"))</f>
        <v>【52.02】</v>
      </c>
      <c r="DS6" s="22">
        <f>IF(DS7="",NA(),DS7)</f>
        <v>5.15</v>
      </c>
      <c r="DT6" s="22">
        <f t="shared" ref="DT6:EB6" si="13">IF(DT7="",NA(),DT7)</f>
        <v>5.74</v>
      </c>
      <c r="DU6" s="22">
        <f t="shared" si="13"/>
        <v>8.36</v>
      </c>
      <c r="DV6" s="22">
        <f t="shared" si="13"/>
        <v>16.34</v>
      </c>
      <c r="DW6" s="22">
        <f t="shared" si="13"/>
        <v>23.11</v>
      </c>
      <c r="DX6" s="22">
        <f t="shared" si="13"/>
        <v>16.88</v>
      </c>
      <c r="DY6" s="22">
        <f t="shared" si="13"/>
        <v>18.28</v>
      </c>
      <c r="DZ6" s="22">
        <f t="shared" si="13"/>
        <v>19.61</v>
      </c>
      <c r="EA6" s="22">
        <f t="shared" si="13"/>
        <v>20.73</v>
      </c>
      <c r="EB6" s="22">
        <f t="shared" si="13"/>
        <v>22.86</v>
      </c>
      <c r="EC6" s="21" t="str">
        <f>IF(EC7="","",IF(EC7="-","【-】","【"&amp;SUBSTITUTE(TEXT(EC7,"#,##0.00"),"-","△")&amp;"】"))</f>
        <v>【25.37】</v>
      </c>
      <c r="ED6" s="22">
        <f>IF(ED7="",NA(),ED7)</f>
        <v>0.03</v>
      </c>
      <c r="EE6" s="22">
        <f t="shared" ref="EE6:EM6" si="14">IF(EE7="",NA(),EE7)</f>
        <v>0.04</v>
      </c>
      <c r="EF6" s="22">
        <f t="shared" si="14"/>
        <v>0.72</v>
      </c>
      <c r="EG6" s="22">
        <f t="shared" si="14"/>
        <v>0.27</v>
      </c>
      <c r="EH6" s="22">
        <f t="shared" si="14"/>
        <v>0.3</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285854</v>
      </c>
      <c r="D7" s="24">
        <v>46</v>
      </c>
      <c r="E7" s="24">
        <v>1</v>
      </c>
      <c r="F7" s="24">
        <v>0</v>
      </c>
      <c r="G7" s="24">
        <v>1</v>
      </c>
      <c r="H7" s="24" t="s">
        <v>93</v>
      </c>
      <c r="I7" s="24" t="s">
        <v>94</v>
      </c>
      <c r="J7" s="24" t="s">
        <v>95</v>
      </c>
      <c r="K7" s="24" t="s">
        <v>96</v>
      </c>
      <c r="L7" s="24" t="s">
        <v>97</v>
      </c>
      <c r="M7" s="24" t="s">
        <v>98</v>
      </c>
      <c r="N7" s="25" t="s">
        <v>99</v>
      </c>
      <c r="O7" s="25">
        <v>52.64</v>
      </c>
      <c r="P7" s="25">
        <v>99.62</v>
      </c>
      <c r="Q7" s="25">
        <v>2926</v>
      </c>
      <c r="R7" s="25">
        <v>15657</v>
      </c>
      <c r="S7" s="25">
        <v>368.77</v>
      </c>
      <c r="T7" s="25">
        <v>42.46</v>
      </c>
      <c r="U7" s="25">
        <v>15430</v>
      </c>
      <c r="V7" s="25">
        <v>150.94</v>
      </c>
      <c r="W7" s="25">
        <v>102.23</v>
      </c>
      <c r="X7" s="25">
        <v>74.8</v>
      </c>
      <c r="Y7" s="25">
        <v>75.66</v>
      </c>
      <c r="Z7" s="25">
        <v>78.97</v>
      </c>
      <c r="AA7" s="25">
        <v>76.17</v>
      </c>
      <c r="AB7" s="25">
        <v>83.59</v>
      </c>
      <c r="AC7" s="25">
        <v>108.61</v>
      </c>
      <c r="AD7" s="25">
        <v>108.35</v>
      </c>
      <c r="AE7" s="25">
        <v>108.84</v>
      </c>
      <c r="AF7" s="25">
        <v>105.92</v>
      </c>
      <c r="AG7" s="25">
        <v>106.01</v>
      </c>
      <c r="AH7" s="25">
        <v>108.24</v>
      </c>
      <c r="AI7" s="25">
        <v>262.14</v>
      </c>
      <c r="AJ7" s="25">
        <v>329.12</v>
      </c>
      <c r="AK7" s="25">
        <v>353.69</v>
      </c>
      <c r="AL7" s="25">
        <v>372.26</v>
      </c>
      <c r="AM7" s="25">
        <v>389.24</v>
      </c>
      <c r="AN7" s="25">
        <v>3.59</v>
      </c>
      <c r="AO7" s="25">
        <v>3.98</v>
      </c>
      <c r="AP7" s="25">
        <v>6.02</v>
      </c>
      <c r="AQ7" s="25">
        <v>7.78</v>
      </c>
      <c r="AR7" s="25">
        <v>9.59</v>
      </c>
      <c r="AS7" s="25">
        <v>1.5</v>
      </c>
      <c r="AT7" s="25">
        <v>75.650000000000006</v>
      </c>
      <c r="AU7" s="25">
        <v>56.5</v>
      </c>
      <c r="AV7" s="25">
        <v>49.74</v>
      </c>
      <c r="AW7" s="25">
        <v>35.42</v>
      </c>
      <c r="AX7" s="25">
        <v>43.5</v>
      </c>
      <c r="AY7" s="25">
        <v>379.08</v>
      </c>
      <c r="AZ7" s="25">
        <v>367.55</v>
      </c>
      <c r="BA7" s="25">
        <v>378.56</v>
      </c>
      <c r="BB7" s="25">
        <v>364.46</v>
      </c>
      <c r="BC7" s="25">
        <v>338.89</v>
      </c>
      <c r="BD7" s="25">
        <v>243.36</v>
      </c>
      <c r="BE7" s="25">
        <v>952.74</v>
      </c>
      <c r="BF7" s="25">
        <v>988.98</v>
      </c>
      <c r="BG7" s="25">
        <v>939.02</v>
      </c>
      <c r="BH7" s="25">
        <v>839.21</v>
      </c>
      <c r="BI7" s="25">
        <v>839.88</v>
      </c>
      <c r="BJ7" s="25">
        <v>398.98</v>
      </c>
      <c r="BK7" s="25">
        <v>418.68</v>
      </c>
      <c r="BL7" s="25">
        <v>395.68</v>
      </c>
      <c r="BM7" s="25">
        <v>403.72</v>
      </c>
      <c r="BN7" s="25">
        <v>400.21</v>
      </c>
      <c r="BO7" s="25">
        <v>265.93</v>
      </c>
      <c r="BP7" s="25">
        <v>61.43</v>
      </c>
      <c r="BQ7" s="25">
        <v>57.01</v>
      </c>
      <c r="BR7" s="25">
        <v>59.81</v>
      </c>
      <c r="BS7" s="25">
        <v>63.45</v>
      </c>
      <c r="BT7" s="25">
        <v>61.67</v>
      </c>
      <c r="BU7" s="25">
        <v>98.64</v>
      </c>
      <c r="BV7" s="25">
        <v>94.78</v>
      </c>
      <c r="BW7" s="25">
        <v>97.59</v>
      </c>
      <c r="BX7" s="25">
        <v>92.17</v>
      </c>
      <c r="BY7" s="25">
        <v>92.83</v>
      </c>
      <c r="BZ7" s="25">
        <v>97.82</v>
      </c>
      <c r="CA7" s="25">
        <v>231.09</v>
      </c>
      <c r="CB7" s="25">
        <v>227.84</v>
      </c>
      <c r="CC7" s="25">
        <v>236.95</v>
      </c>
      <c r="CD7" s="25">
        <v>244.05</v>
      </c>
      <c r="CE7" s="25">
        <v>256.83</v>
      </c>
      <c r="CF7" s="25">
        <v>178.92</v>
      </c>
      <c r="CG7" s="25">
        <v>181.3</v>
      </c>
      <c r="CH7" s="25">
        <v>181.71</v>
      </c>
      <c r="CI7" s="25">
        <v>188.51</v>
      </c>
      <c r="CJ7" s="25">
        <v>189.43</v>
      </c>
      <c r="CK7" s="25">
        <v>177.56</v>
      </c>
      <c r="CL7" s="25">
        <v>48.81</v>
      </c>
      <c r="CM7" s="25">
        <v>51.35</v>
      </c>
      <c r="CN7" s="25">
        <v>49.43</v>
      </c>
      <c r="CO7" s="25">
        <v>47.99</v>
      </c>
      <c r="CP7" s="25">
        <v>46.59</v>
      </c>
      <c r="CQ7" s="25">
        <v>55.14</v>
      </c>
      <c r="CR7" s="25">
        <v>55.89</v>
      </c>
      <c r="CS7" s="25">
        <v>55.72</v>
      </c>
      <c r="CT7" s="25">
        <v>55.31</v>
      </c>
      <c r="CU7" s="25">
        <v>55.14</v>
      </c>
      <c r="CV7" s="25">
        <v>59.81</v>
      </c>
      <c r="CW7" s="25">
        <v>83.82</v>
      </c>
      <c r="CX7" s="25">
        <v>80.52</v>
      </c>
      <c r="CY7" s="25">
        <v>80.25</v>
      </c>
      <c r="CZ7" s="25">
        <v>81.95</v>
      </c>
      <c r="DA7" s="25">
        <v>81.36</v>
      </c>
      <c r="DB7" s="25">
        <v>81.39</v>
      </c>
      <c r="DC7" s="25">
        <v>81.27</v>
      </c>
      <c r="DD7" s="25">
        <v>81.260000000000005</v>
      </c>
      <c r="DE7" s="25">
        <v>80.36</v>
      </c>
      <c r="DF7" s="25">
        <v>80.13</v>
      </c>
      <c r="DG7" s="25">
        <v>89.42</v>
      </c>
      <c r="DH7" s="25">
        <v>36.33</v>
      </c>
      <c r="DI7" s="25">
        <v>39.74</v>
      </c>
      <c r="DJ7" s="25">
        <v>41.77</v>
      </c>
      <c r="DK7" s="25">
        <v>44.39</v>
      </c>
      <c r="DL7" s="25">
        <v>47.03</v>
      </c>
      <c r="DM7" s="25">
        <v>49.92</v>
      </c>
      <c r="DN7" s="25">
        <v>50.63</v>
      </c>
      <c r="DO7" s="25">
        <v>51.29</v>
      </c>
      <c r="DP7" s="25">
        <v>52.2</v>
      </c>
      <c r="DQ7" s="25">
        <v>52.7</v>
      </c>
      <c r="DR7" s="25">
        <v>52.02</v>
      </c>
      <c r="DS7" s="25">
        <v>5.15</v>
      </c>
      <c r="DT7" s="25">
        <v>5.74</v>
      </c>
      <c r="DU7" s="25">
        <v>8.36</v>
      </c>
      <c r="DV7" s="25">
        <v>16.34</v>
      </c>
      <c r="DW7" s="25">
        <v>23.11</v>
      </c>
      <c r="DX7" s="25">
        <v>16.88</v>
      </c>
      <c r="DY7" s="25">
        <v>18.28</v>
      </c>
      <c r="DZ7" s="25">
        <v>19.61</v>
      </c>
      <c r="EA7" s="25">
        <v>20.73</v>
      </c>
      <c r="EB7" s="25">
        <v>22.86</v>
      </c>
      <c r="EC7" s="25">
        <v>25.37</v>
      </c>
      <c r="ED7" s="25">
        <v>0.03</v>
      </c>
      <c r="EE7" s="25">
        <v>0.04</v>
      </c>
      <c r="EF7" s="25">
        <v>0.72</v>
      </c>
      <c r="EG7" s="25">
        <v>0.27</v>
      </c>
      <c r="EH7" s="25">
        <v>0.3</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岡田　哲弥</cp:lastModifiedBy>
  <dcterms:created xsi:type="dcterms:W3CDTF">2025-01-24T06:52:17Z</dcterms:created>
  <dcterms:modified xsi:type="dcterms:W3CDTF">2025-02-05T05:58:40Z</dcterms:modified>
  <cp:category/>
</cp:coreProperties>
</file>