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5年度\R5経営比較分析表（水道・病院・下水道・観光施設）\"/>
    </mc:Choice>
  </mc:AlternateContent>
  <xr:revisionPtr revIDLastSave="0" documentId="13_ncr:1_{CEE47D5F-6EBC-4B99-BA26-5D4845591CBD}" xr6:coauthVersionLast="47" xr6:coauthVersionMax="47" xr10:uidLastSave="{00000000-0000-0000-0000-000000000000}"/>
  <workbookProtection workbookAlgorithmName="SHA-512" workbookHashValue="2jusr/pCyor8wqDFDzmJae/J9KPgODkKtvRYiHX8eG60jT0ToUUeELl2DxJYaiVnRleHTvO4CVosiLNrgZb6dg==" workbookSaltValue="2fnZvIq569hkC34/Bysa/w==" workbookSpinCount="100000" lockStructure="1"/>
  <bookViews>
    <workbookView xWindow="12075" yWindow="0" windowWidth="11925" windowHeight="128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E85" i="4"/>
  <c r="AT10" i="4"/>
  <c r="AL10" i="4"/>
  <c r="I10"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<sst xmlns="http://schemas.openxmlformats.org/spreadsheetml/2006/main" count="231" uniqueCount="116">
  <si>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</si>
  <si>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</si>
  <si>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</si>
  <si>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</si>
  <si>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</si>
  <si>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</si>
  <si>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</si>
  <si>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</si>
  <si>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</si>
  <si>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</si>
  <si>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</si>
  <si>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</si>
  <si>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</si>
  <si>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</si>
  <si>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</si>
  <si>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</si>
  <si>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</si>
  <si>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</si>
  <si>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</si>
  <si>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</si>
  <si>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</si>
  <si>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</si>
  <si>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</si>
  <si>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</si>
  <si>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</si>
  <si>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</si>
  <si>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</si>
  <si>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</si>
  <si>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</si>
  <si>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</si>
  <si>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</si>
  <si>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</si>
  <si>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</si>
  <si>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</si>
  <si>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</si>
  <si>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</si>
  <si>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</si>
  <si>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</si>
  <si>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</si>
  <si>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</si>
  <si>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</si>
  <si>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</si>
  <si>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</si>
  <si>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</si>
  <si>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</si>
  <si>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</si>
  <si>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</si>
  <si>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</si>
  <si>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</si>
  <si>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</si>
  <si>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</si>
  <si>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</si>
  <si>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</si>
  <si>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</si>
  <si>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</si>
  <si>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</si>
  <si>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</si>
  <si>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</si>
  <si>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</si>
  <si>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</si>
  <si>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</si>
  <si>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</si>
  <si>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</si>
  <si>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</si>
  <si>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</si>
  <si>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</si>
  <si>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</si>
  <si>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</si>
  <si>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</si>
  <si>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</si>
  <si>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</si>
  <si>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</si>
  <si>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</si>
  <si>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</si>
  <si>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</si>
  <si>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</si>
  <si>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</si>
  <si>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</si>
  <si>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</si>
  <si>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</si>
  <si>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</si>
  <si>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</si>
  <si>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</si>
  <si>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</si>
  <si>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</si>
  <si>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</si>
  <si>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</si>
  <si>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</si>
  <si>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</si>
  <si>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</si>
  <si>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</si>
  <si>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</si>
  <si>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</si>
  <si>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</si>
  <si>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</si>
  <si>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</si>
  <si>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</si>
  <si>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</si>
  <si>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</si>
  <si>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</si>
  <si>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</si>
  <si>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</si>
  <si>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</si>
  <si>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</si>
  <si>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</si>
  <si>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</si>
  <si>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</si>
  <si>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</si>
  <si>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</si>
  <si>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</si>
  <si>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</si>
  <si>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</si>
  <si>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</si>
  <si>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経常収支比率は142.70％となり、100％超え（単年度収支が黒字）となっている。比率の分母を構成する経常費用のうち減価償却費が減少する傾向にあることから、今後も増加することが見込まれる。
　累積欠損金比率は62.65％となり、類似団体平均、全国平均と同程度となっている。
　流動比率は13.66％となり、100％を大きく下回っている（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経費回収率は109.41％となり、100％超えとなっていて、類似団体平均、全国平均を上回っている。また、汚水処理原価は215.50円となり、類似団体平均、全国平均と同程度となっている。ついては、水洗化率（91.07％）や施設利用率（21.41％）の向上による有収水量の増加、使用料収入の確保に向けた取組を、今後も継続して進める必要がある。</t>
    <rPh sb="127" eb="130">
      <t>ドウテイド</t>
    </rPh>
    <rPh sb="381" eb="384">
      <t>ドウテイド</t>
    </rPh>
    <phoneticPr fontId="4"/>
  </si>
  <si>
    <t>　特定環境保全公共下水道事業（8処理区）は供用開始（最初：平成2年1月、最終：平成16年9月、統合：令和5年3月)から34年が経過したところであるが、有形固定資産減価償却率は38.26％で100％を下回っている（保有資産の法定耐用年数に到達していない）ことから、現段階では、機械設備等の定期的な点検整備を行うことで、大規模な更新事業等を行う必要はないと考えている。</t>
    <rPh sb="47" eb="49">
      <t>トウゴウ</t>
    </rPh>
    <rPh sb="50" eb="52">
      <t>レイワ</t>
    </rPh>
    <rPh sb="53" eb="54">
      <t>ネン</t>
    </rPh>
    <rPh sb="55" eb="56">
      <t>ガツ</t>
    </rPh>
    <phoneticPr fontId="4"/>
  </si>
  <si>
    <t>　供用開始から34年経過し、水洗化率は91.07％と前年度から0.06ﾎﾟｲﾝﾄの増となっている。
　水洗化率の向上による有収水量の増加、使用料収入の確保が大きな課題となっているが、今後は人口減少等の影響から本事業の運営に必要となる財源の確保が課題となっている。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
　なお、本町では、平成20年度から計3回（平成20年10月、平成23年7月、平成26年7月）の使用料改定を行っている。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</si>
</sst>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39-4101-870D-5C304D0526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2539-4101-870D-5C304D0526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20.71</c:v>
                </c:pt>
                <c:pt idx="1">
                  <c:v>21.37</c:v>
                </c:pt>
                <c:pt idx="2">
                  <c:v>22.08</c:v>
                </c:pt>
                <c:pt idx="3">
                  <c:v>21.2</c:v>
                </c:pt>
                <c:pt idx="4">
                  <c:v>21.41</c:v>
                </c:pt>
              </c:numCache>
            </c:numRef>
          </c:val>
          <c:extLst>
            <c:ext xmlns:c16="http://schemas.microsoft.com/office/drawing/2014/chart" uri="{C3380CC4-5D6E-409C-BE32-E72D297353CC}">
              <c16:uniqueId val="{00000000-D4CA-4810-ACFF-58BEC44F72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D4CA-4810-ACFF-58BEC44F72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88.84</c:v>
                </c:pt>
                <c:pt idx="1">
                  <c:v>89.62</c:v>
                </c:pt>
                <c:pt idx="2">
                  <c:v>89.84</c:v>
                </c:pt>
                <c:pt idx="3">
                  <c:v>91.01</c:v>
                </c:pt>
                <c:pt idx="4">
                  <c:v>91.07</c:v>
                </c:pt>
              </c:numCache>
            </c:numRef>
          </c:val>
          <c:extLst>
            <c:ext xmlns:c16="http://schemas.microsoft.com/office/drawing/2014/chart" uri="{C3380CC4-5D6E-409C-BE32-E72D297353CC}">
              <c16:uniqueId val="{00000000-A0A7-4719-B28F-D847A2722A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A0A7-4719-B28F-D847A2722A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117.77</c:v>
                </c:pt>
                <c:pt idx="1">
                  <c:v>133.53</c:v>
                </c:pt>
                <c:pt idx="2">
                  <c:v>135.16999999999999</c:v>
                </c:pt>
                <c:pt idx="3">
                  <c:v>133.68</c:v>
                </c:pt>
                <c:pt idx="4">
                  <c:v>142.69999999999999</c:v>
                </c:pt>
              </c:numCache>
            </c:numRef>
          </c:val>
          <c:extLst>
            <c:ext xmlns:c16="http://schemas.microsoft.com/office/drawing/2014/chart" uri="{C3380CC4-5D6E-409C-BE32-E72D297353CC}">
              <c16:uniqueId val="{00000000-13E0-4E6C-BE57-33DDA2647C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13E0-4E6C-BE57-33DDA2647C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28.38</c:v>
                </c:pt>
                <c:pt idx="1">
                  <c:v>31.42</c:v>
                </c:pt>
                <c:pt idx="2">
                  <c:v>34.31</c:v>
                </c:pt>
                <c:pt idx="3">
                  <c:v>35.81</c:v>
                </c:pt>
                <c:pt idx="4">
                  <c:v>38.26</c:v>
                </c:pt>
              </c:numCache>
            </c:numRef>
          </c:val>
          <c:extLst>
            <c:ext xmlns:c16="http://schemas.microsoft.com/office/drawing/2014/chart" uri="{C3380CC4-5D6E-409C-BE32-E72D297353CC}">
              <c16:uniqueId val="{00000000-4D1E-4563-9DF4-E762F7B622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4D1E-4563-9DF4-E762F7B622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0B-42B0-9B5E-30C6423F35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A50B-42B0-9B5E-30C6423F35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599.65</c:v>
                </c:pt>
                <c:pt idx="1">
                  <c:v>463.98</c:v>
                </c:pt>
                <c:pt idx="2">
                  <c:v>343.11</c:v>
                </c:pt>
                <c:pt idx="3">
                  <c:v>208.15</c:v>
                </c:pt>
                <c:pt idx="4">
                  <c:v>62.65</c:v>
                </c:pt>
              </c:numCache>
            </c:numRef>
          </c:val>
          <c:extLst>
            <c:ext xmlns:c16="http://schemas.microsoft.com/office/drawing/2014/chart" uri="{C3380CC4-5D6E-409C-BE32-E72D297353CC}">
              <c16:uniqueId val="{00000000-0E43-4FC0-B003-3966FEA6EF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0E43-4FC0-B003-3966FEA6EF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10.11</c:v>
                </c:pt>
                <c:pt idx="1">
                  <c:v>12.34</c:v>
                </c:pt>
                <c:pt idx="2">
                  <c:v>10.31</c:v>
                </c:pt>
                <c:pt idx="3">
                  <c:v>17.47</c:v>
                </c:pt>
                <c:pt idx="4">
                  <c:v>13.66</c:v>
                </c:pt>
              </c:numCache>
            </c:numRef>
          </c:val>
          <c:extLst>
            <c:ext xmlns:c16="http://schemas.microsoft.com/office/drawing/2014/chart" uri="{C3380CC4-5D6E-409C-BE32-E72D297353CC}">
              <c16:uniqueId val="{00000000-D66C-430C-8214-1ADF48DBE8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D66C-430C-8214-1ADF48DBE8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848.88</c:v>
                </c:pt>
                <c:pt idx="1">
                  <c:v>813.38</c:v>
                </c:pt>
                <c:pt idx="2">
                  <c:v>802.84</c:v>
                </c:pt>
                <c:pt idx="3">
                  <c:v>744</c:v>
                </c:pt>
                <c:pt idx="4">
                  <c:v>657.15</c:v>
                </c:pt>
              </c:numCache>
            </c:numRef>
          </c:val>
          <c:extLst>
            <c:ext xmlns:c16="http://schemas.microsoft.com/office/drawing/2014/chart" uri="{C3380CC4-5D6E-409C-BE32-E72D297353CC}">
              <c16:uniqueId val="{00000000-1E80-477E-BF02-96B149FAC9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1E80-477E-BF02-96B149FAC9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100.18</c:v>
                </c:pt>
                <c:pt idx="1">
                  <c:v>104.23</c:v>
                </c:pt>
                <c:pt idx="2">
                  <c:v>102.06</c:v>
                </c:pt>
                <c:pt idx="3">
                  <c:v>92.55</c:v>
                </c:pt>
                <c:pt idx="4">
                  <c:v>109.41</c:v>
                </c:pt>
              </c:numCache>
            </c:numRef>
          </c:val>
          <c:extLst>
            <c:ext xmlns:c16="http://schemas.microsoft.com/office/drawing/2014/chart" uri="{C3380CC4-5D6E-409C-BE32-E72D297353CC}">
              <c16:uniqueId val="{00000000-146D-41DD-8809-04B78DEA4A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146D-41DD-8809-04B78DEA4A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234.19</c:v>
                </c:pt>
                <c:pt idx="1">
                  <c:v>225.64</c:v>
                </c:pt>
                <c:pt idx="2">
                  <c:v>229.45</c:v>
                </c:pt>
                <c:pt idx="3">
                  <c:v>254.45</c:v>
                </c:pt>
                <c:pt idx="4">
                  <c:v>215.5</c:v>
                </c:pt>
              </c:numCache>
            </c:numRef>
          </c:val>
          <c:extLst>
            <c:ext xmlns:c16="http://schemas.microsoft.com/office/drawing/2014/chart" uri="{C3380CC4-5D6E-409C-BE32-E72D297353CC}">
              <c16:uniqueId val="{00000000-1B26-418F-B75D-DEA83E8374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1B26-418F-B75D-DEA83E8374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兵庫県　香美町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15657</v>
      </c>
      <c r="AM8" s="54"/>
      <c r="AN8" s="54"/>
      <c r="AO8" s="54"/>
      <c r="AP8" s="54"/>
      <c r="AQ8" s="54"/>
      <c r="AR8" s="54"/>
      <c r="AS8" s="54"/>
      <c r="AT8" s="53">
        <f>データ!T6</f>
        <v>368.77</v>
      </c>
      <c r="AU8" s="53"/>
      <c r="AV8" s="53"/>
      <c r="AW8" s="53"/>
      <c r="AX8" s="53"/>
      <c r="AY8" s="53"/>
      <c r="AZ8" s="53"/>
      <c r="BA8" s="53"/>
      <c r="BB8" s="53">
        <f>データ!U6</f>
        <v>42.46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57.3</v>
      </c>
      <c r="J10" s="53"/>
      <c r="K10" s="53"/>
      <c r="L10" s="53"/>
      <c r="M10" s="53"/>
      <c r="N10" s="53"/>
      <c r="O10" s="53"/>
      <c r="P10" s="53">
        <f>データ!P6</f>
        <v>48.57</v>
      </c>
      <c r="Q10" s="53"/>
      <c r="R10" s="53"/>
      <c r="S10" s="53"/>
      <c r="T10" s="53"/>
      <c r="U10" s="53"/>
      <c r="V10" s="53"/>
      <c r="W10" s="53">
        <f>データ!Q6</f>
        <v>93.8</v>
      </c>
      <c r="X10" s="53"/>
      <c r="Y10" s="53"/>
      <c r="Z10" s="53"/>
      <c r="AA10" s="53"/>
      <c r="AB10" s="53"/>
      <c r="AC10" s="53"/>
      <c r="AD10" s="54">
        <f>データ!R6</f>
        <v>4587</v>
      </c>
      <c r="AE10" s="54"/>
      <c r="AF10" s="54"/>
      <c r="AG10" s="54"/>
      <c r="AH10" s="54"/>
      <c r="AI10" s="54"/>
      <c r="AJ10" s="54"/>
      <c r="AK10" s="2"/>
      <c r="AL10" s="54">
        <f>データ!V6</f>
        <v>7468</v>
      </c>
      <c r="AM10" s="54"/>
      <c r="AN10" s="54"/>
      <c r="AO10" s="54"/>
      <c r="AP10" s="54"/>
      <c r="AQ10" s="54"/>
      <c r="AR10" s="54"/>
      <c r="AS10" s="54"/>
      <c r="AT10" s="53">
        <f>データ!W6</f>
        <v>4.5</v>
      </c>
      <c r="AU10" s="53"/>
      <c r="AV10" s="53"/>
      <c r="AW10" s="53"/>
      <c r="AX10" s="53"/>
      <c r="AY10" s="53"/>
      <c r="AZ10" s="53"/>
      <c r="BA10" s="53"/>
      <c r="BB10" s="53">
        <f>データ!X6</f>
        <v>1659.56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4UWSxITNble1rJMd0t9L1qBwNHDIESabWUsLQcZjeTY1qIuHbsgMrVebDWZjcPJL2iVNU+usbfYjnJ4s9nGP7w==" saltValue="kvpdb+CxDjThvZCN2U7i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285854</v>
      </c>
      <c r="D6" s="19">
        <f t="shared" si="3"/>
        <v>46</v>
      </c>
      <c r="E6" s="19">
        <f t="shared" si="3"/>
        <v>17</v>
      </c>
      <c r="F6" s="19">
        <f t="shared" si="3"/>
        <v>4</v>
      </c>
      <c r="G6" s="19">
        <f t="shared" si="3"/>
        <v>0</v>
      </c>
      <c r="H6" s="19" t="str">
        <f t="shared" si="3"/>
        <v>兵庫県　香美町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57.3</v>
      </c>
      <c r="P6" s="20">
        <f t="shared" si="3"/>
        <v>48.57</v>
      </c>
      <c r="Q6" s="20">
        <f t="shared" si="3"/>
        <v>93.8</v>
      </c>
      <c r="R6" s="20">
        <f t="shared" si="3"/>
        <v>4587</v>
      </c>
      <c r="S6" s="20">
        <f t="shared" si="3"/>
        <v>15657</v>
      </c>
      <c r="T6" s="20">
        <f t="shared" si="3"/>
        <v>368.77</v>
      </c>
      <c r="U6" s="20">
        <f t="shared" si="3"/>
        <v>42.46</v>
      </c>
      <c r="V6" s="20">
        <f t="shared" si="3"/>
        <v>7468</v>
      </c>
      <c r="W6" s="20">
        <f t="shared" si="3"/>
        <v>4.5</v>
      </c>
      <c r="X6" s="20">
        <f t="shared" si="3"/>
        <v>1659.56</v>
      </c>
      <c r="Y6" s="21">
        <f>IF(Y7="",NA(),Y7)</f>
        <v>117.77</v>
      </c>
      <c r="Z6" s="21">
        <f t="shared" ref="Z6:AH6" si="4">IF(Z7="",NA(),Z7)</f>
        <v>133.53</v>
      </c>
      <c r="AA6" s="21">
        <f t="shared" si="4"/>
        <v>135.16999999999999</v>
      </c>
      <c r="AB6" s="21">
        <f t="shared" si="4"/>
        <v>133.68</v>
      </c>
      <c r="AC6" s="21">
        <f t="shared" si="4"/>
        <v>142.69999999999999</v>
      </c>
      <c r="AD6" s="21">
        <f t="shared" si="4"/>
        <v>103.34</v>
      </c>
      <c r="AE6" s="21">
        <f t="shared" si="4"/>
        <v>102.7</v>
      </c>
      <c r="AF6" s="21">
        <f t="shared" si="4"/>
        <v>104.11</v>
      </c>
      <c r="AG6" s="21">
        <f t="shared" si="4"/>
        <v>101.98</v>
      </c>
      <c r="AH6" s="21">
        <f t="shared" si="4"/>
        <v>102.68</v>
      </c>
      <c r="AI6" s="20" t="str">
        <f>IF(AI7="","",IF(AI7="-","【-】","【"&amp;SUBSTITUTE(TEXT(AI7,"#,##0.00"),"-","△")&amp;"】"))</f>
        <v>【105.09】</v>
      </c>
      <c r="AJ6" s="21">
        <f>IF(AJ7="",NA(),AJ7)</f>
        <v>599.65</v>
      </c>
      <c r="AK6" s="21">
        <f t="shared" ref="AK6:AS6" si="5">IF(AK7="",NA(),AK7)</f>
        <v>463.98</v>
      </c>
      <c r="AL6" s="21">
        <f t="shared" si="5"/>
        <v>343.11</v>
      </c>
      <c r="AM6" s="21">
        <f t="shared" si="5"/>
        <v>208.15</v>
      </c>
      <c r="AN6" s="21">
        <f t="shared" si="5"/>
        <v>62.65</v>
      </c>
      <c r="AO6" s="21">
        <f t="shared" si="5"/>
        <v>29.74</v>
      </c>
      <c r="AP6" s="21">
        <f t="shared" si="5"/>
        <v>48.2</v>
      </c>
      <c r="AQ6" s="21">
        <f t="shared" si="5"/>
        <v>46.91</v>
      </c>
      <c r="AR6" s="21">
        <f t="shared" si="5"/>
        <v>52.27</v>
      </c>
      <c r="AS6" s="21">
        <f t="shared" si="5"/>
        <v>58.68</v>
      </c>
      <c r="AT6" s="20" t="str">
        <f>IF(AT7="","",IF(AT7="-","【-】","【"&amp;SUBSTITUTE(TEXT(AT7,"#,##0.00"),"-","△")&amp;"】"))</f>
        <v>【65.73】</v>
      </c>
      <c r="AU6" s="21">
        <f>IF(AU7="",NA(),AU7)</f>
        <v>10.11</v>
      </c>
      <c r="AV6" s="21">
        <f t="shared" ref="AV6:BD6" si="6">IF(AV7="",NA(),AV7)</f>
        <v>12.34</v>
      </c>
      <c r="AW6" s="21">
        <f t="shared" si="6"/>
        <v>10.31</v>
      </c>
      <c r="AX6" s="21">
        <f t="shared" si="6"/>
        <v>17.47</v>
      </c>
      <c r="AY6" s="21">
        <f t="shared" si="6"/>
        <v>13.66</v>
      </c>
      <c r="AZ6" s="21">
        <f t="shared" si="6"/>
        <v>53.44</v>
      </c>
      <c r="BA6" s="21">
        <f t="shared" si="6"/>
        <v>46.85</v>
      </c>
      <c r="BB6" s="21">
        <f t="shared" si="6"/>
        <v>44.35</v>
      </c>
      <c r="BC6" s="21">
        <f t="shared" si="6"/>
        <v>41.51</v>
      </c>
      <c r="BD6" s="21">
        <f t="shared" si="6"/>
        <v>45.01</v>
      </c>
      <c r="BE6" s="20" t="str">
        <f>IF(BE7="","",IF(BE7="-","【-】","【"&amp;SUBSTITUTE(TEXT(BE7,"#,##0.00"),"-","△")&amp;"】"))</f>
        <v>【48.91】</v>
      </c>
      <c r="BF6" s="21">
        <f>IF(BF7="",NA(),BF7)</f>
        <v>848.88</v>
      </c>
      <c r="BG6" s="21">
        <f t="shared" ref="BG6:BO6" si="7">IF(BG7="",NA(),BG7)</f>
        <v>813.38</v>
      </c>
      <c r="BH6" s="21">
        <f t="shared" si="7"/>
        <v>802.84</v>
      </c>
      <c r="BI6" s="21">
        <f t="shared" si="7"/>
        <v>744</v>
      </c>
      <c r="BJ6" s="21">
        <f t="shared" si="7"/>
        <v>657.15</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100.18</v>
      </c>
      <c r="BR6" s="21">
        <f t="shared" ref="BR6:BZ6" si="8">IF(BR7="",NA(),BR7)</f>
        <v>104.23</v>
      </c>
      <c r="BS6" s="21">
        <f t="shared" si="8"/>
        <v>102.06</v>
      </c>
      <c r="BT6" s="21">
        <f t="shared" si="8"/>
        <v>92.55</v>
      </c>
      <c r="BU6" s="21">
        <f t="shared" si="8"/>
        <v>109.41</v>
      </c>
      <c r="BV6" s="21">
        <f t="shared" si="8"/>
        <v>84.3</v>
      </c>
      <c r="BW6" s="21">
        <f t="shared" si="8"/>
        <v>82.88</v>
      </c>
      <c r="BX6" s="21">
        <f t="shared" si="8"/>
        <v>82.53</v>
      </c>
      <c r="BY6" s="21">
        <f t="shared" si="8"/>
        <v>81.81</v>
      </c>
      <c r="BZ6" s="21">
        <f t="shared" si="8"/>
        <v>82.27</v>
      </c>
      <c r="CA6" s="20" t="str">
        <f>IF(CA7="","",IF(CA7="-","【-】","【"&amp;SUBSTITUTE(TEXT(CA7,"#,##0.00"),"-","△")&amp;"】"))</f>
        <v>【75.33】</v>
      </c>
      <c r="CB6" s="21">
        <f>IF(CB7="",NA(),CB7)</f>
        <v>234.19</v>
      </c>
      <c r="CC6" s="21">
        <f t="shared" ref="CC6:CK6" si="9">IF(CC7="",NA(),CC7)</f>
        <v>225.64</v>
      </c>
      <c r="CD6" s="21">
        <f t="shared" si="9"/>
        <v>229.45</v>
      </c>
      <c r="CE6" s="21">
        <f t="shared" si="9"/>
        <v>254.45</v>
      </c>
      <c r="CF6" s="21">
        <f t="shared" si="9"/>
        <v>215.5</v>
      </c>
      <c r="CG6" s="21">
        <f t="shared" si="9"/>
        <v>185.47</v>
      </c>
      <c r="CH6" s="21">
        <f t="shared" si="9"/>
        <v>187.76</v>
      </c>
      <c r="CI6" s="21">
        <f t="shared" si="9"/>
        <v>190.48</v>
      </c>
      <c r="CJ6" s="21">
        <f t="shared" si="9"/>
        <v>193.59</v>
      </c>
      <c r="CK6" s="21">
        <f t="shared" si="9"/>
        <v>194.42</v>
      </c>
      <c r="CL6" s="20" t="str">
        <f>IF(CL7="","",IF(CL7="-","【-】","【"&amp;SUBSTITUTE(TEXT(CL7,"#,##0.00"),"-","△")&amp;"】"))</f>
        <v>【215.73】</v>
      </c>
      <c r="CM6" s="21">
        <f>IF(CM7="",NA(),CM7)</f>
        <v>20.71</v>
      </c>
      <c r="CN6" s="21">
        <f t="shared" ref="CN6:CV6" si="10">IF(CN7="",NA(),CN7)</f>
        <v>21.37</v>
      </c>
      <c r="CO6" s="21">
        <f t="shared" si="10"/>
        <v>22.08</v>
      </c>
      <c r="CP6" s="21">
        <f t="shared" si="10"/>
        <v>21.2</v>
      </c>
      <c r="CQ6" s="21">
        <f t="shared" si="10"/>
        <v>21.41</v>
      </c>
      <c r="CR6" s="21">
        <f t="shared" si="10"/>
        <v>45.68</v>
      </c>
      <c r="CS6" s="21">
        <f t="shared" si="10"/>
        <v>45.87</v>
      </c>
      <c r="CT6" s="21">
        <f t="shared" si="10"/>
        <v>44.24</v>
      </c>
      <c r="CU6" s="21">
        <f t="shared" si="10"/>
        <v>45.3</v>
      </c>
      <c r="CV6" s="21">
        <f t="shared" si="10"/>
        <v>45.6</v>
      </c>
      <c r="CW6" s="20" t="str">
        <f>IF(CW7="","",IF(CW7="-","【-】","【"&amp;SUBSTITUTE(TEXT(CW7,"#,##0.00"),"-","△")&amp;"】"))</f>
        <v>【43.28】</v>
      </c>
      <c r="CX6" s="21">
        <f>IF(CX7="",NA(),CX7)</f>
        <v>88.84</v>
      </c>
      <c r="CY6" s="21">
        <f t="shared" ref="CY6:DG6" si="11">IF(CY7="",NA(),CY7)</f>
        <v>89.62</v>
      </c>
      <c r="CZ6" s="21">
        <f t="shared" si="11"/>
        <v>89.84</v>
      </c>
      <c r="DA6" s="21">
        <f t="shared" si="11"/>
        <v>91.01</v>
      </c>
      <c r="DB6" s="21">
        <f t="shared" si="11"/>
        <v>91.07</v>
      </c>
      <c r="DC6" s="21">
        <f t="shared" si="11"/>
        <v>87.96</v>
      </c>
      <c r="DD6" s="21">
        <f t="shared" si="11"/>
        <v>87.65</v>
      </c>
      <c r="DE6" s="21">
        <f t="shared" si="11"/>
        <v>88.15</v>
      </c>
      <c r="DF6" s="21">
        <f t="shared" si="11"/>
        <v>88.37</v>
      </c>
      <c r="DG6" s="21">
        <f t="shared" si="11"/>
        <v>88.66</v>
      </c>
      <c r="DH6" s="20" t="str">
        <f>IF(DH7="","",IF(DH7="-","【-】","【"&amp;SUBSTITUTE(TEXT(DH7,"#,##0.00"),"-","△")&amp;"】"))</f>
        <v>【86.21】</v>
      </c>
      <c r="DI6" s="21">
        <f>IF(DI7="",NA(),DI7)</f>
        <v>28.38</v>
      </c>
      <c r="DJ6" s="21">
        <f t="shared" ref="DJ6:DR6" si="12">IF(DJ7="",NA(),DJ7)</f>
        <v>31.42</v>
      </c>
      <c r="DK6" s="21">
        <f t="shared" si="12"/>
        <v>34.31</v>
      </c>
      <c r="DL6" s="21">
        <f t="shared" si="12"/>
        <v>35.81</v>
      </c>
      <c r="DM6" s="21">
        <f t="shared" si="12"/>
        <v>38.26</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285854</v>
      </c>
      <c r="D7" s="23">
        <v>46</v>
      </c>
      <c r="E7" s="23">
        <v>17</v>
      </c>
      <c r="F7" s="23">
        <v>4</v>
      </c>
      <c r="G7" s="23">
        <v>0</v>
      </c>
      <c r="H7" s="23" t="s">
        <v>96</v>
      </c>
      <c r="I7" s="23" t="s">
        <v>97</v>
      </c>
      <c r="J7" s="23" t="s">
        <v>98</v>
      </c>
      <c r="K7" s="23" t="s">
        <v>99</v>
      </c>
      <c r="L7" s="23" t="s">
        <v>100</v>
      </c>
      <c r="M7" s="23" t="s">
        <v>101</v>
      </c>
      <c r="N7" s="24" t="s">
        <v>102</v>
      </c>
      <c r="O7" s="24">
        <v>57.3</v>
      </c>
      <c r="P7" s="24">
        <v>48.57</v>
      </c>
      <c r="Q7" s="24">
        <v>93.8</v>
      </c>
      <c r="R7" s="24">
        <v>4587</v>
      </c>
      <c r="S7" s="24">
        <v>15657</v>
      </c>
      <c r="T7" s="24">
        <v>368.77</v>
      </c>
      <c r="U7" s="24">
        <v>42.46</v>
      </c>
      <c r="V7" s="24">
        <v>7468</v>
      </c>
      <c r="W7" s="24">
        <v>4.5</v>
      </c>
      <c r="X7" s="24">
        <v>1659.56</v>
      </c>
      <c r="Y7" s="24">
        <v>117.77</v>
      </c>
      <c r="Z7" s="24">
        <v>133.53</v>
      </c>
      <c r="AA7" s="24">
        <v>135.16999999999999</v>
      </c>
      <c r="AB7" s="24">
        <v>133.68</v>
      </c>
      <c r="AC7" s="24">
        <v>142.69999999999999</v>
      </c>
      <c r="AD7" s="24">
        <v>103.34</v>
      </c>
      <c r="AE7" s="24">
        <v>102.7</v>
      </c>
      <c r="AF7" s="24">
        <v>104.11</v>
      </c>
      <c r="AG7" s="24">
        <v>101.98</v>
      </c>
      <c r="AH7" s="24">
        <v>102.68</v>
      </c>
      <c r="AI7" s="24">
        <v>105.09</v>
      </c>
      <c r="AJ7" s="24">
        <v>599.65</v>
      </c>
      <c r="AK7" s="24">
        <v>463.98</v>
      </c>
      <c r="AL7" s="24">
        <v>343.11</v>
      </c>
      <c r="AM7" s="24">
        <v>208.15</v>
      </c>
      <c r="AN7" s="24">
        <v>62.65</v>
      </c>
      <c r="AO7" s="24">
        <v>29.74</v>
      </c>
      <c r="AP7" s="24">
        <v>48.2</v>
      </c>
      <c r="AQ7" s="24">
        <v>46.91</v>
      </c>
      <c r="AR7" s="24">
        <v>52.27</v>
      </c>
      <c r="AS7" s="24">
        <v>58.68</v>
      </c>
      <c r="AT7" s="24">
        <v>65.73</v>
      </c>
      <c r="AU7" s="24">
        <v>10.11</v>
      </c>
      <c r="AV7" s="24">
        <v>12.34</v>
      </c>
      <c r="AW7" s="24">
        <v>10.31</v>
      </c>
      <c r="AX7" s="24">
        <v>17.47</v>
      </c>
      <c r="AY7" s="24">
        <v>13.66</v>
      </c>
      <c r="AZ7" s="24">
        <v>53.44</v>
      </c>
      <c r="BA7" s="24">
        <v>46.85</v>
      </c>
      <c r="BB7" s="24">
        <v>44.35</v>
      </c>
      <c r="BC7" s="24">
        <v>41.51</v>
      </c>
      <c r="BD7" s="24">
        <v>45.01</v>
      </c>
      <c r="BE7" s="24">
        <v>48.91</v>
      </c>
      <c r="BF7" s="24">
        <v>848.88</v>
      </c>
      <c r="BG7" s="24">
        <v>813.38</v>
      </c>
      <c r="BH7" s="24">
        <v>802.84</v>
      </c>
      <c r="BI7" s="24">
        <v>744</v>
      </c>
      <c r="BJ7" s="24">
        <v>657.15</v>
      </c>
      <c r="BK7" s="24">
        <v>1267.3900000000001</v>
      </c>
      <c r="BL7" s="24">
        <v>1268.6300000000001</v>
      </c>
      <c r="BM7" s="24">
        <v>1283.69</v>
      </c>
      <c r="BN7" s="24">
        <v>1160.22</v>
      </c>
      <c r="BO7" s="24">
        <v>1141.98</v>
      </c>
      <c r="BP7" s="24">
        <v>1156.82</v>
      </c>
      <c r="BQ7" s="24">
        <v>100.18</v>
      </c>
      <c r="BR7" s="24">
        <v>104.23</v>
      </c>
      <c r="BS7" s="24">
        <v>102.06</v>
      </c>
      <c r="BT7" s="24">
        <v>92.55</v>
      </c>
      <c r="BU7" s="24">
        <v>109.41</v>
      </c>
      <c r="BV7" s="24">
        <v>84.3</v>
      </c>
      <c r="BW7" s="24">
        <v>82.88</v>
      </c>
      <c r="BX7" s="24">
        <v>82.53</v>
      </c>
      <c r="BY7" s="24">
        <v>81.81</v>
      </c>
      <c r="BZ7" s="24">
        <v>82.27</v>
      </c>
      <c r="CA7" s="24">
        <v>75.33</v>
      </c>
      <c r="CB7" s="24">
        <v>234.19</v>
      </c>
      <c r="CC7" s="24">
        <v>225.64</v>
      </c>
      <c r="CD7" s="24">
        <v>229.45</v>
      </c>
      <c r="CE7" s="24">
        <v>254.45</v>
      </c>
      <c r="CF7" s="24">
        <v>215.5</v>
      </c>
      <c r="CG7" s="24">
        <v>185.47</v>
      </c>
      <c r="CH7" s="24">
        <v>187.76</v>
      </c>
      <c r="CI7" s="24">
        <v>190.48</v>
      </c>
      <c r="CJ7" s="24">
        <v>193.59</v>
      </c>
      <c r="CK7" s="24">
        <v>194.42</v>
      </c>
      <c r="CL7" s="24">
        <v>215.73</v>
      </c>
      <c r="CM7" s="24">
        <v>20.71</v>
      </c>
      <c r="CN7" s="24">
        <v>21.37</v>
      </c>
      <c r="CO7" s="24">
        <v>22.08</v>
      </c>
      <c r="CP7" s="24">
        <v>21.2</v>
      </c>
      <c r="CQ7" s="24">
        <v>21.41</v>
      </c>
      <c r="CR7" s="24">
        <v>45.68</v>
      </c>
      <c r="CS7" s="24">
        <v>45.87</v>
      </c>
      <c r="CT7" s="24">
        <v>44.24</v>
      </c>
      <c r="CU7" s="24">
        <v>45.3</v>
      </c>
      <c r="CV7" s="24">
        <v>45.6</v>
      </c>
      <c r="CW7" s="24">
        <v>43.28</v>
      </c>
      <c r="CX7" s="24">
        <v>88.84</v>
      </c>
      <c r="CY7" s="24">
        <v>89.62</v>
      </c>
      <c r="CZ7" s="24">
        <v>89.84</v>
      </c>
      <c r="DA7" s="24">
        <v>91.01</v>
      </c>
      <c r="DB7" s="24">
        <v>91.07</v>
      </c>
      <c r="DC7" s="24">
        <v>87.96</v>
      </c>
      <c r="DD7" s="24">
        <v>87.65</v>
      </c>
      <c r="DE7" s="24">
        <v>88.15</v>
      </c>
      <c r="DF7" s="24">
        <v>88.37</v>
      </c>
      <c r="DG7" s="24">
        <v>88.66</v>
      </c>
      <c r="DH7" s="24">
        <v>86.21</v>
      </c>
      <c r="DI7" s="24">
        <v>28.38</v>
      </c>
      <c r="DJ7" s="24">
        <v>31.42</v>
      </c>
      <c r="DK7" s="24">
        <v>34.31</v>
      </c>
      <c r="DL7" s="24">
        <v>35.81</v>
      </c>
      <c r="DM7" s="24">
        <v>38.26</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哲弥</cp:lastModifiedBy>
  <dcterms:created xsi:type="dcterms:W3CDTF">2025-01-24T07:13:01Z</dcterms:created>
  <dcterms:modified xsi:type="dcterms:W3CDTF">2025-02-05T06:02:22Z</dcterms:modified>
  <cp:category/>
</cp:coreProperties>
</file>