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as01\財政課\財政公表\04 財政状況資料集・経営比較分析表\R5年度\R5経営比較分析表（水道・病院・下水道・観光施設）\"/>
    </mc:Choice>
  </mc:AlternateContent>
  <xr:revisionPtr revIDLastSave="0" documentId="13_ncr:1_{03960099-245C-49E4-A58B-85BA3992BDAF}" xr6:coauthVersionLast="47" xr6:coauthVersionMax="47" xr10:uidLastSave="{00000000-0000-0000-0000-000000000000}"/>
  <workbookProtection workbookAlgorithmName="SHA-512" workbookHashValue="yEKus1wYR74O9B6qIaDWB0rBsASq4KgDQ9wKwvv63VM2XtGMh8wsQI9ztbv6JluC4T+603Em0fnilIDnxKyP6w==" workbookSaltValue="q6gUYTD3iibYeYE56YlmUQ==" workbookSpinCount="100000" lockStructure="1"/>
  <bookViews>
    <workbookView xWindow="12075" yWindow="0" windowWidth="11925" windowHeight="128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G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<sst xmlns="http://schemas.openxmlformats.org/spreadsheetml/2006/main" count="231" uniqueCount="115">
  <si>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</si>
  <si>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</si>
  <si>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</si>
  <si>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</si>
  <si>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</si>
  <si>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</si>
  <si>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</si>
  <si>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</si>
  <si>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</si>
  <si>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</si>
  <si>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</si>
  <si>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</si>
  <si>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</si>
  <si>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</si>
  <si>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</si>
  <si>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</si>
  <si>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</si>
  <si>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</si>
  <si>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</si>
  <si>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</si>
  <si>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</si>
  <si>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</si>
  <si>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</si>
  <si>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</si>
  <si>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</si>
  <si>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</si>
  <si>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</si>
  <si>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</si>
  <si>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</si>
  <si>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</si>
  <si>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</si>
  <si>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</si>
  <si>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</si>
  <si>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</si>
  <si>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</si>
  <si>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</si>
  <si>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</si>
  <si>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</si>
  <si>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</si>
  <si>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</si>
  <si>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</si>
  <si>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</si>
  <si>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</si>
  <si>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</si>
  <si>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</si>
  <si>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</si>
  <si>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</si>
  <si>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</si>
  <si>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</si>
  <si>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</si>
  <si>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</si>
  <si>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</si>
  <si>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</si>
  <si>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</si>
  <si>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</si>
  <si>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</si>
  <si>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</si>
  <si>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</si>
  <si>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</si>
  <si>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</si>
  <si>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</si>
  <si>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</si>
  <si>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</si>
  <si>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</si>
  <si>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</si>
  <si>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</si>
  <si>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</si>
  <si>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</si>
  <si>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</si>
  <si>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</si>
  <si>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</si>
  <si>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</si>
  <si>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</si>
  <si>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</si>
  <si>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</si>
  <si>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</si>
  <si>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</si>
  <si>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</si>
  <si>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</si>
  <si>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</si>
  <si>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</si>
  <si>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</si>
  <si>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</si>
  <si>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</si>
  <si>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</si>
  <si>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</si>
  <si>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</si>
  <si>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</si>
  <si>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</si>
  <si>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</si>
  <si>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</si>
  <si>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</si>
  <si>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</si>
  <si>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</si>
  <si>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</si>
  <si>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</si>
  <si>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</si>
  <si>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</si>
  <si>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</si>
  <si>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</si>
  <si>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</si>
  <si>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</si>
  <si>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</si>
  <si>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</si>
  <si>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</si>
  <si>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</si>
  <si>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</si>
  <si>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</si>
  <si>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</si>
  <si>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</si>
  <si>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</si>
  <si>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</si>
  <si>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経常収支比率は124.25％となり、100％超え（単年度収支が黒字）となっている。比率の分母を構成する経常費用のうち減価償却費が減少する傾向にあることから、今後も増加することが見込まれる。
　累積欠損金比率は、平成24年度以前（地方公営企業法適用前）に発行した下水道事業資本費平準化債等の影響から2,669.49％となり、類似団体平均、全国平均を大幅に上回っている。
　流動比率は6.21％となり、100％を大きく下回っている（1年以内の支払いに対応する資金が同年度末で不足）が、比率の分母となる流動負債のうち企業債償還金（翌年度償還分）に係る財源は、下水道使用料の他に1年以内に収入する一般会計繰入金、下水道事業資本費平準化債等を予定していることから、大きな影響はないと考えている。
　経費回収率は70.86％となり、100％未満（費用が使用料収入以外（繰入金等）で賄われている）となっているが、類似団体平均、全国平均を上回っている。また、汚水処理原価は328.97円となり、類似団体平均、全国平均を上回っている（有収水量1㎥当たりの処理費が高い）。今後は、水洗化率（88.96％）を少しでも向上させることができるような取組（接続促進）を進めることで、有収水量の確保、使用料収入の確保につなげていきたいと考えている。</t>
    <rPh sb="412" eb="414">
      <t>ウワマワ</t>
    </rPh>
    <phoneticPr fontId="4"/>
  </si>
  <si>
    <t>　農業集落排水事業（4処理区）は供用開始（最初：平成13年4月、最終：平成15年8月)から23年が経過したところであるが、有形固定資産減価償却率は34.57％で100％を下回っている（保有資産の法定耐用年数に到達していない）ことから、現段階では、機械設備等の定期的な点検整備を行うことで、大規模な更新事業等を行う必要はないと考えている。</t>
    <phoneticPr fontId="4"/>
  </si>
  <si>
    <t>　供用開始から23年経過し、水洗化率は88.96％と前年度から0.13ﾎﾟｲﾝﾄの減となっている。
　水洗化率の向上による有収水量の増加、使用料収入の確保が大きな課題となっているが、今後は人口減少等の影響から本事業の運営に必要となる財源の確保が課題となっている。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
　なお、本町では、平成20年度から計3回（平成20年10月、平成23年7月、平成26年7月）の使用料改定を行っている。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</si>
</sst>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73-49DE-8E72-5AFA5E363A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4573-49DE-8E72-5AFA5E363A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30.93</c:v>
                </c:pt>
                <c:pt idx="1">
                  <c:v>30.93</c:v>
                </c:pt>
                <c:pt idx="2">
                  <c:v>29.39</c:v>
                </c:pt>
                <c:pt idx="3">
                  <c:v>28.3</c:v>
                </c:pt>
                <c:pt idx="4">
                  <c:v>24.93</c:v>
                </c:pt>
              </c:numCache>
            </c:numRef>
          </c:val>
          <c:extLst>
            <c:ext xmlns:c16="http://schemas.microsoft.com/office/drawing/2014/chart" uri="{C3380CC4-5D6E-409C-BE32-E72D297353CC}">
              <c16:uniqueId val="{00000000-436F-4DA1-A4FD-0311A829F4A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436F-4DA1-A4FD-0311A829F4A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88.78</c:v>
                </c:pt>
                <c:pt idx="1">
                  <c:v>89.12</c:v>
                </c:pt>
                <c:pt idx="2">
                  <c:v>89.22</c:v>
                </c:pt>
                <c:pt idx="3">
                  <c:v>89.09</c:v>
                </c:pt>
                <c:pt idx="4">
                  <c:v>88.96</c:v>
                </c:pt>
              </c:numCache>
            </c:numRef>
          </c:val>
          <c:extLst>
            <c:ext xmlns:c16="http://schemas.microsoft.com/office/drawing/2014/chart" uri="{C3380CC4-5D6E-409C-BE32-E72D297353CC}">
              <c16:uniqueId val="{00000000-7644-4D8F-A6BF-0727D20969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7644-4D8F-A6BF-0727D20969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97.92</c:v>
                </c:pt>
                <c:pt idx="1">
                  <c:v>119.12</c:v>
                </c:pt>
                <c:pt idx="2">
                  <c:v>124.12</c:v>
                </c:pt>
                <c:pt idx="3">
                  <c:v>125.86</c:v>
                </c:pt>
                <c:pt idx="4">
                  <c:v>124.25</c:v>
                </c:pt>
              </c:numCache>
            </c:numRef>
          </c:val>
          <c:extLst>
            <c:ext xmlns:c16="http://schemas.microsoft.com/office/drawing/2014/chart" uri="{C3380CC4-5D6E-409C-BE32-E72D297353CC}">
              <c16:uniqueId val="{00000000-3C3C-4FD1-A1B7-D2F68787DE1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3C3C-4FD1-A1B7-D2F68787DE1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25.53</c:v>
                </c:pt>
                <c:pt idx="1">
                  <c:v>28.17</c:v>
                </c:pt>
                <c:pt idx="2">
                  <c:v>30.95</c:v>
                </c:pt>
                <c:pt idx="3">
                  <c:v>33.090000000000003</c:v>
                </c:pt>
                <c:pt idx="4">
                  <c:v>34.57</c:v>
                </c:pt>
              </c:numCache>
            </c:numRef>
          </c:val>
          <c:extLst>
            <c:ext xmlns:c16="http://schemas.microsoft.com/office/drawing/2014/chart" uri="{C3380CC4-5D6E-409C-BE32-E72D297353CC}">
              <c16:uniqueId val="{00000000-5117-4A2A-AE59-A3A3E201C0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5117-4A2A-AE59-A3A3E201C0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DF-40AD-A110-B1A03D0BCD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07DF-40AD-A110-B1A03D0BCD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2433.59</c:v>
                </c:pt>
                <c:pt idx="1">
                  <c:v>2273.5300000000002</c:v>
                </c:pt>
                <c:pt idx="2">
                  <c:v>2199.64</c:v>
                </c:pt>
                <c:pt idx="3">
                  <c:v>1744.14</c:v>
                </c:pt>
                <c:pt idx="4">
                  <c:v>2669.49</c:v>
                </c:pt>
              </c:numCache>
            </c:numRef>
          </c:val>
          <c:extLst>
            <c:ext xmlns:c16="http://schemas.microsoft.com/office/drawing/2014/chart" uri="{C3380CC4-5D6E-409C-BE32-E72D297353CC}">
              <c16:uniqueId val="{00000000-FCEB-4928-9E16-3A0DBCA981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FCEB-4928-9E16-3A0DBCA981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8.5299999999999994</c:v>
                </c:pt>
                <c:pt idx="1">
                  <c:v>9.75</c:v>
                </c:pt>
                <c:pt idx="2">
                  <c:v>6.17</c:v>
                </c:pt>
                <c:pt idx="3">
                  <c:v>6.56</c:v>
                </c:pt>
                <c:pt idx="4">
                  <c:v>6.21</c:v>
                </c:pt>
              </c:numCache>
            </c:numRef>
          </c:val>
          <c:extLst>
            <c:ext xmlns:c16="http://schemas.microsoft.com/office/drawing/2014/chart" uri="{C3380CC4-5D6E-409C-BE32-E72D297353CC}">
              <c16:uniqueId val="{00000000-87CD-4265-B16F-489964443BF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87CD-4265-B16F-489964443BF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1810.85</c:v>
                </c:pt>
                <c:pt idx="1">
                  <c:v>1740.7</c:v>
                </c:pt>
                <c:pt idx="2">
                  <c:v>3070.87</c:v>
                </c:pt>
                <c:pt idx="3">
                  <c:v>1427.4</c:v>
                </c:pt>
                <c:pt idx="4">
                  <c:v>2185.39</c:v>
                </c:pt>
              </c:numCache>
            </c:numRef>
          </c:val>
          <c:extLst>
            <c:ext xmlns:c16="http://schemas.microsoft.com/office/drawing/2014/chart" uri="{C3380CC4-5D6E-409C-BE32-E72D297353CC}">
              <c16:uniqueId val="{00000000-2247-4AD6-A813-85A1EF79DC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2247-4AD6-A813-85A1EF79DC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54.56</c:v>
                </c:pt>
                <c:pt idx="1">
                  <c:v>53.42</c:v>
                </c:pt>
                <c:pt idx="2">
                  <c:v>56.49</c:v>
                </c:pt>
                <c:pt idx="3">
                  <c:v>57.37</c:v>
                </c:pt>
                <c:pt idx="4">
                  <c:v>70.86</c:v>
                </c:pt>
              </c:numCache>
            </c:numRef>
          </c:val>
          <c:extLst>
            <c:ext xmlns:c16="http://schemas.microsoft.com/office/drawing/2014/chart" uri="{C3380CC4-5D6E-409C-BE32-E72D297353CC}">
              <c16:uniqueId val="{00000000-E3EA-4FE2-ACEB-FEC759C680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E3EA-4FE2-ACEB-FEC759C680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419.33</c:v>
                </c:pt>
                <c:pt idx="1">
                  <c:v>429.11</c:v>
                </c:pt>
                <c:pt idx="2">
                  <c:v>407.85</c:v>
                </c:pt>
                <c:pt idx="3">
                  <c:v>402.91</c:v>
                </c:pt>
                <c:pt idx="4">
                  <c:v>328.97</c:v>
                </c:pt>
              </c:numCache>
            </c:numRef>
          </c:val>
          <c:extLst>
            <c:ext xmlns:c16="http://schemas.microsoft.com/office/drawing/2014/chart" uri="{C3380CC4-5D6E-409C-BE32-E72D297353CC}">
              <c16:uniqueId val="{00000000-5653-46A9-9567-4AC8C9BCCF5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5653-46A9-9567-4AC8C9BCCF5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兵庫県　香美町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15657</v>
      </c>
      <c r="AM8" s="54"/>
      <c r="AN8" s="54"/>
      <c r="AO8" s="54"/>
      <c r="AP8" s="54"/>
      <c r="AQ8" s="54"/>
      <c r="AR8" s="54"/>
      <c r="AS8" s="54"/>
      <c r="AT8" s="53">
        <f>データ!T6</f>
        <v>368.77</v>
      </c>
      <c r="AU8" s="53"/>
      <c r="AV8" s="53"/>
      <c r="AW8" s="53"/>
      <c r="AX8" s="53"/>
      <c r="AY8" s="53"/>
      <c r="AZ8" s="53"/>
      <c r="BA8" s="53"/>
      <c r="BB8" s="53">
        <f>データ!U6</f>
        <v>42.46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32.15</v>
      </c>
      <c r="J10" s="53"/>
      <c r="K10" s="53"/>
      <c r="L10" s="53"/>
      <c r="M10" s="53"/>
      <c r="N10" s="53"/>
      <c r="O10" s="53"/>
      <c r="P10" s="53">
        <f>データ!P6</f>
        <v>7.13</v>
      </c>
      <c r="Q10" s="53"/>
      <c r="R10" s="53"/>
      <c r="S10" s="53"/>
      <c r="T10" s="53"/>
      <c r="U10" s="53"/>
      <c r="V10" s="53"/>
      <c r="W10" s="53">
        <f>データ!Q6</f>
        <v>99.61</v>
      </c>
      <c r="X10" s="53"/>
      <c r="Y10" s="53"/>
      <c r="Z10" s="53"/>
      <c r="AA10" s="53"/>
      <c r="AB10" s="53"/>
      <c r="AC10" s="53"/>
      <c r="AD10" s="54">
        <f>データ!R6</f>
        <v>4587</v>
      </c>
      <c r="AE10" s="54"/>
      <c r="AF10" s="54"/>
      <c r="AG10" s="54"/>
      <c r="AH10" s="54"/>
      <c r="AI10" s="54"/>
      <c r="AJ10" s="54"/>
      <c r="AK10" s="2"/>
      <c r="AL10" s="54">
        <f>データ!V6</f>
        <v>1096</v>
      </c>
      <c r="AM10" s="54"/>
      <c r="AN10" s="54"/>
      <c r="AO10" s="54"/>
      <c r="AP10" s="54"/>
      <c r="AQ10" s="54"/>
      <c r="AR10" s="54"/>
      <c r="AS10" s="54"/>
      <c r="AT10" s="53">
        <f>データ!W6</f>
        <v>0.36</v>
      </c>
      <c r="AU10" s="53"/>
      <c r="AV10" s="53"/>
      <c r="AW10" s="53"/>
      <c r="AX10" s="53"/>
      <c r="AY10" s="53"/>
      <c r="AZ10" s="53"/>
      <c r="BA10" s="53"/>
      <c r="BB10" s="53">
        <f>データ!X6</f>
        <v>3044.44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4Y/J2wTF6RwQanuUngfyfatPNNVlfPnL/S7MOhxQs2Sg9+VbuW3d6tHXZe6lwCLUIaj+PHC8pUiMdo7J95J0mg==" saltValue="AlJ8h+pP57DwnOkeT3Tt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285854</v>
      </c>
      <c r="D6" s="19">
        <f t="shared" si="3"/>
        <v>46</v>
      </c>
      <c r="E6" s="19">
        <f t="shared" si="3"/>
        <v>17</v>
      </c>
      <c r="F6" s="19">
        <f t="shared" si="3"/>
        <v>5</v>
      </c>
      <c r="G6" s="19">
        <f t="shared" si="3"/>
        <v>0</v>
      </c>
      <c r="H6" s="19" t="str">
        <f t="shared" si="3"/>
        <v>兵庫県　香美町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32.15</v>
      </c>
      <c r="P6" s="20">
        <f t="shared" si="3"/>
        <v>7.13</v>
      </c>
      <c r="Q6" s="20">
        <f t="shared" si="3"/>
        <v>99.61</v>
      </c>
      <c r="R6" s="20">
        <f t="shared" si="3"/>
        <v>4587</v>
      </c>
      <c r="S6" s="20">
        <f t="shared" si="3"/>
        <v>15657</v>
      </c>
      <c r="T6" s="20">
        <f t="shared" si="3"/>
        <v>368.77</v>
      </c>
      <c r="U6" s="20">
        <f t="shared" si="3"/>
        <v>42.46</v>
      </c>
      <c r="V6" s="20">
        <f t="shared" si="3"/>
        <v>1096</v>
      </c>
      <c r="W6" s="20">
        <f t="shared" si="3"/>
        <v>0.36</v>
      </c>
      <c r="X6" s="20">
        <f t="shared" si="3"/>
        <v>3044.44</v>
      </c>
      <c r="Y6" s="21">
        <f>IF(Y7="",NA(),Y7)</f>
        <v>97.92</v>
      </c>
      <c r="Z6" s="21">
        <f t="shared" ref="Z6:AH6" si="4">IF(Z7="",NA(),Z7)</f>
        <v>119.12</v>
      </c>
      <c r="AA6" s="21">
        <f t="shared" si="4"/>
        <v>124.12</v>
      </c>
      <c r="AB6" s="21">
        <f t="shared" si="4"/>
        <v>125.86</v>
      </c>
      <c r="AC6" s="21">
        <f t="shared" si="4"/>
        <v>124.25</v>
      </c>
      <c r="AD6" s="21">
        <f t="shared" si="4"/>
        <v>103.6</v>
      </c>
      <c r="AE6" s="21">
        <f t="shared" si="4"/>
        <v>106.37</v>
      </c>
      <c r="AF6" s="21">
        <f t="shared" si="4"/>
        <v>106.07</v>
      </c>
      <c r="AG6" s="21">
        <f t="shared" si="4"/>
        <v>105.5</v>
      </c>
      <c r="AH6" s="21">
        <f t="shared" si="4"/>
        <v>106.35</v>
      </c>
      <c r="AI6" s="20" t="str">
        <f>IF(AI7="","",IF(AI7="-","【-】","【"&amp;SUBSTITUTE(TEXT(AI7,"#,##0.00"),"-","△")&amp;"】"))</f>
        <v>【104.44】</v>
      </c>
      <c r="AJ6" s="21">
        <f>IF(AJ7="",NA(),AJ7)</f>
        <v>2433.59</v>
      </c>
      <c r="AK6" s="21">
        <f t="shared" ref="AK6:AS6" si="5">IF(AK7="",NA(),AK7)</f>
        <v>2273.5300000000002</v>
      </c>
      <c r="AL6" s="21">
        <f t="shared" si="5"/>
        <v>2199.64</v>
      </c>
      <c r="AM6" s="21">
        <f t="shared" si="5"/>
        <v>1744.14</v>
      </c>
      <c r="AN6" s="21">
        <f t="shared" si="5"/>
        <v>2669.49</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8.5299999999999994</v>
      </c>
      <c r="AV6" s="21">
        <f t="shared" ref="AV6:BD6" si="6">IF(AV7="",NA(),AV7)</f>
        <v>9.75</v>
      </c>
      <c r="AW6" s="21">
        <f t="shared" si="6"/>
        <v>6.17</v>
      </c>
      <c r="AX6" s="21">
        <f t="shared" si="6"/>
        <v>6.56</v>
      </c>
      <c r="AY6" s="21">
        <f t="shared" si="6"/>
        <v>6.21</v>
      </c>
      <c r="AZ6" s="21">
        <f t="shared" si="6"/>
        <v>26.99</v>
      </c>
      <c r="BA6" s="21">
        <f t="shared" si="6"/>
        <v>29.13</v>
      </c>
      <c r="BB6" s="21">
        <f t="shared" si="6"/>
        <v>35.69</v>
      </c>
      <c r="BC6" s="21">
        <f t="shared" si="6"/>
        <v>38.4</v>
      </c>
      <c r="BD6" s="21">
        <f t="shared" si="6"/>
        <v>44.04</v>
      </c>
      <c r="BE6" s="20" t="str">
        <f>IF(BE7="","",IF(BE7="-","【-】","【"&amp;SUBSTITUTE(TEXT(BE7,"#,##0.00"),"-","△")&amp;"】"))</f>
        <v>【42.02】</v>
      </c>
      <c r="BF6" s="21">
        <f>IF(BF7="",NA(),BF7)</f>
        <v>1810.85</v>
      </c>
      <c r="BG6" s="21">
        <f t="shared" ref="BG6:BO6" si="7">IF(BG7="",NA(),BG7)</f>
        <v>1740.7</v>
      </c>
      <c r="BH6" s="21">
        <f t="shared" si="7"/>
        <v>3070.87</v>
      </c>
      <c r="BI6" s="21">
        <f t="shared" si="7"/>
        <v>1427.4</v>
      </c>
      <c r="BJ6" s="21">
        <f t="shared" si="7"/>
        <v>2185.39</v>
      </c>
      <c r="BK6" s="21">
        <f t="shared" si="7"/>
        <v>826.83</v>
      </c>
      <c r="BL6" s="21">
        <f t="shared" si="7"/>
        <v>867.83</v>
      </c>
      <c r="BM6" s="21">
        <f t="shared" si="7"/>
        <v>791.76</v>
      </c>
      <c r="BN6" s="21">
        <f t="shared" si="7"/>
        <v>900.82</v>
      </c>
      <c r="BO6" s="21">
        <f t="shared" si="7"/>
        <v>839.21</v>
      </c>
      <c r="BP6" s="20" t="str">
        <f>IF(BP7="","",IF(BP7="-","【-】","【"&amp;SUBSTITUTE(TEXT(BP7,"#,##0.00"),"-","△")&amp;"】"))</f>
        <v>【785.10】</v>
      </c>
      <c r="BQ6" s="21">
        <f>IF(BQ7="",NA(),BQ7)</f>
        <v>54.56</v>
      </c>
      <c r="BR6" s="21">
        <f t="shared" ref="BR6:BZ6" si="8">IF(BR7="",NA(),BR7)</f>
        <v>53.42</v>
      </c>
      <c r="BS6" s="21">
        <f t="shared" si="8"/>
        <v>56.49</v>
      </c>
      <c r="BT6" s="21">
        <f t="shared" si="8"/>
        <v>57.37</v>
      </c>
      <c r="BU6" s="21">
        <f t="shared" si="8"/>
        <v>70.86</v>
      </c>
      <c r="BV6" s="21">
        <f t="shared" si="8"/>
        <v>57.31</v>
      </c>
      <c r="BW6" s="21">
        <f t="shared" si="8"/>
        <v>57.08</v>
      </c>
      <c r="BX6" s="21">
        <f t="shared" si="8"/>
        <v>56.26</v>
      </c>
      <c r="BY6" s="21">
        <f t="shared" si="8"/>
        <v>52.94</v>
      </c>
      <c r="BZ6" s="21">
        <f t="shared" si="8"/>
        <v>52.05</v>
      </c>
      <c r="CA6" s="20" t="str">
        <f>IF(CA7="","",IF(CA7="-","【-】","【"&amp;SUBSTITUTE(TEXT(CA7,"#,##0.00"),"-","△")&amp;"】"))</f>
        <v>【56.93】</v>
      </c>
      <c r="CB6" s="21">
        <f>IF(CB7="",NA(),CB7)</f>
        <v>419.33</v>
      </c>
      <c r="CC6" s="21">
        <f t="shared" ref="CC6:CK6" si="9">IF(CC7="",NA(),CC7)</f>
        <v>429.11</v>
      </c>
      <c r="CD6" s="21">
        <f t="shared" si="9"/>
        <v>407.85</v>
      </c>
      <c r="CE6" s="21">
        <f t="shared" si="9"/>
        <v>402.91</v>
      </c>
      <c r="CF6" s="21">
        <f t="shared" si="9"/>
        <v>328.97</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30.93</v>
      </c>
      <c r="CN6" s="21">
        <f t="shared" ref="CN6:CV6" si="10">IF(CN7="",NA(),CN7)</f>
        <v>30.93</v>
      </c>
      <c r="CO6" s="21">
        <f t="shared" si="10"/>
        <v>29.39</v>
      </c>
      <c r="CP6" s="21">
        <f t="shared" si="10"/>
        <v>28.3</v>
      </c>
      <c r="CQ6" s="21">
        <f t="shared" si="10"/>
        <v>24.93</v>
      </c>
      <c r="CR6" s="21">
        <f t="shared" si="10"/>
        <v>50.14</v>
      </c>
      <c r="CS6" s="21">
        <f t="shared" si="10"/>
        <v>54.83</v>
      </c>
      <c r="CT6" s="21">
        <f t="shared" si="10"/>
        <v>66.53</v>
      </c>
      <c r="CU6" s="21">
        <f t="shared" si="10"/>
        <v>52.35</v>
      </c>
      <c r="CV6" s="21">
        <f t="shared" si="10"/>
        <v>46.25</v>
      </c>
      <c r="CW6" s="20" t="str">
        <f>IF(CW7="","",IF(CW7="-","【-】","【"&amp;SUBSTITUTE(TEXT(CW7,"#,##0.00"),"-","△")&amp;"】"))</f>
        <v>【49.87】</v>
      </c>
      <c r="CX6" s="21">
        <f>IF(CX7="",NA(),CX7)</f>
        <v>88.78</v>
      </c>
      <c r="CY6" s="21">
        <f t="shared" ref="CY6:DG6" si="11">IF(CY7="",NA(),CY7)</f>
        <v>89.12</v>
      </c>
      <c r="CZ6" s="21">
        <f t="shared" si="11"/>
        <v>89.22</v>
      </c>
      <c r="DA6" s="21">
        <f t="shared" si="11"/>
        <v>89.09</v>
      </c>
      <c r="DB6" s="21">
        <f t="shared" si="11"/>
        <v>88.96</v>
      </c>
      <c r="DC6" s="21">
        <f t="shared" si="11"/>
        <v>84.98</v>
      </c>
      <c r="DD6" s="21">
        <f t="shared" si="11"/>
        <v>84.7</v>
      </c>
      <c r="DE6" s="21">
        <f t="shared" si="11"/>
        <v>84.67</v>
      </c>
      <c r="DF6" s="21">
        <f t="shared" si="11"/>
        <v>84.39</v>
      </c>
      <c r="DG6" s="21">
        <f t="shared" si="11"/>
        <v>83.96</v>
      </c>
      <c r="DH6" s="20" t="str">
        <f>IF(DH7="","",IF(DH7="-","【-】","【"&amp;SUBSTITUTE(TEXT(DH7,"#,##0.00"),"-","△")&amp;"】"))</f>
        <v>【87.54】</v>
      </c>
      <c r="DI6" s="21">
        <f>IF(DI7="",NA(),DI7)</f>
        <v>25.53</v>
      </c>
      <c r="DJ6" s="21">
        <f t="shared" ref="DJ6:DR6" si="12">IF(DJ7="",NA(),DJ7)</f>
        <v>28.17</v>
      </c>
      <c r="DK6" s="21">
        <f t="shared" si="12"/>
        <v>30.95</v>
      </c>
      <c r="DL6" s="21">
        <f t="shared" si="12"/>
        <v>33.090000000000003</v>
      </c>
      <c r="DM6" s="21">
        <f t="shared" si="12"/>
        <v>34.57</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285854</v>
      </c>
      <c r="D7" s="23">
        <v>46</v>
      </c>
      <c r="E7" s="23">
        <v>17</v>
      </c>
      <c r="F7" s="23">
        <v>5</v>
      </c>
      <c r="G7" s="23">
        <v>0</v>
      </c>
      <c r="H7" s="23" t="s">
        <v>96</v>
      </c>
      <c r="I7" s="23" t="s">
        <v>97</v>
      </c>
      <c r="J7" s="23" t="s">
        <v>98</v>
      </c>
      <c r="K7" s="23" t="s">
        <v>99</v>
      </c>
      <c r="L7" s="23" t="s">
        <v>100</v>
      </c>
      <c r="M7" s="23" t="s">
        <v>101</v>
      </c>
      <c r="N7" s="24" t="s">
        <v>102</v>
      </c>
      <c r="O7" s="24">
        <v>32.15</v>
      </c>
      <c r="P7" s="24">
        <v>7.13</v>
      </c>
      <c r="Q7" s="24">
        <v>99.61</v>
      </c>
      <c r="R7" s="24">
        <v>4587</v>
      </c>
      <c r="S7" s="24">
        <v>15657</v>
      </c>
      <c r="T7" s="24">
        <v>368.77</v>
      </c>
      <c r="U7" s="24">
        <v>42.46</v>
      </c>
      <c r="V7" s="24">
        <v>1096</v>
      </c>
      <c r="W7" s="24">
        <v>0.36</v>
      </c>
      <c r="X7" s="24">
        <v>3044.44</v>
      </c>
      <c r="Y7" s="24">
        <v>97.92</v>
      </c>
      <c r="Z7" s="24">
        <v>119.12</v>
      </c>
      <c r="AA7" s="24">
        <v>124.12</v>
      </c>
      <c r="AB7" s="24">
        <v>125.86</v>
      </c>
      <c r="AC7" s="24">
        <v>124.25</v>
      </c>
      <c r="AD7" s="24">
        <v>103.6</v>
      </c>
      <c r="AE7" s="24">
        <v>106.37</v>
      </c>
      <c r="AF7" s="24">
        <v>106.07</v>
      </c>
      <c r="AG7" s="24">
        <v>105.5</v>
      </c>
      <c r="AH7" s="24">
        <v>106.35</v>
      </c>
      <c r="AI7" s="24">
        <v>104.44</v>
      </c>
      <c r="AJ7" s="24">
        <v>2433.59</v>
      </c>
      <c r="AK7" s="24">
        <v>2273.5300000000002</v>
      </c>
      <c r="AL7" s="24">
        <v>2199.64</v>
      </c>
      <c r="AM7" s="24">
        <v>1744.14</v>
      </c>
      <c r="AN7" s="24">
        <v>2669.49</v>
      </c>
      <c r="AO7" s="24">
        <v>193.99</v>
      </c>
      <c r="AP7" s="24">
        <v>139.02000000000001</v>
      </c>
      <c r="AQ7" s="24">
        <v>132.04</v>
      </c>
      <c r="AR7" s="24">
        <v>145.43</v>
      </c>
      <c r="AS7" s="24">
        <v>129.88999999999999</v>
      </c>
      <c r="AT7" s="24">
        <v>124.06</v>
      </c>
      <c r="AU7" s="24">
        <v>8.5299999999999994</v>
      </c>
      <c r="AV7" s="24">
        <v>9.75</v>
      </c>
      <c r="AW7" s="24">
        <v>6.17</v>
      </c>
      <c r="AX7" s="24">
        <v>6.56</v>
      </c>
      <c r="AY7" s="24">
        <v>6.21</v>
      </c>
      <c r="AZ7" s="24">
        <v>26.99</v>
      </c>
      <c r="BA7" s="24">
        <v>29.13</v>
      </c>
      <c r="BB7" s="24">
        <v>35.69</v>
      </c>
      <c r="BC7" s="24">
        <v>38.4</v>
      </c>
      <c r="BD7" s="24">
        <v>44.04</v>
      </c>
      <c r="BE7" s="24">
        <v>42.02</v>
      </c>
      <c r="BF7" s="24">
        <v>1810.85</v>
      </c>
      <c r="BG7" s="24">
        <v>1740.7</v>
      </c>
      <c r="BH7" s="24">
        <v>3070.87</v>
      </c>
      <c r="BI7" s="24">
        <v>1427.4</v>
      </c>
      <c r="BJ7" s="24">
        <v>2185.39</v>
      </c>
      <c r="BK7" s="24">
        <v>826.83</v>
      </c>
      <c r="BL7" s="24">
        <v>867.83</v>
      </c>
      <c r="BM7" s="24">
        <v>791.76</v>
      </c>
      <c r="BN7" s="24">
        <v>900.82</v>
      </c>
      <c r="BO7" s="24">
        <v>839.21</v>
      </c>
      <c r="BP7" s="24">
        <v>785.1</v>
      </c>
      <c r="BQ7" s="24">
        <v>54.56</v>
      </c>
      <c r="BR7" s="24">
        <v>53.42</v>
      </c>
      <c r="BS7" s="24">
        <v>56.49</v>
      </c>
      <c r="BT7" s="24">
        <v>57.37</v>
      </c>
      <c r="BU7" s="24">
        <v>70.86</v>
      </c>
      <c r="BV7" s="24">
        <v>57.31</v>
      </c>
      <c r="BW7" s="24">
        <v>57.08</v>
      </c>
      <c r="BX7" s="24">
        <v>56.26</v>
      </c>
      <c r="BY7" s="24">
        <v>52.94</v>
      </c>
      <c r="BZ7" s="24">
        <v>52.05</v>
      </c>
      <c r="CA7" s="24">
        <v>56.93</v>
      </c>
      <c r="CB7" s="24">
        <v>419.33</v>
      </c>
      <c r="CC7" s="24">
        <v>429.11</v>
      </c>
      <c r="CD7" s="24">
        <v>407.85</v>
      </c>
      <c r="CE7" s="24">
        <v>402.91</v>
      </c>
      <c r="CF7" s="24">
        <v>328.97</v>
      </c>
      <c r="CG7" s="24">
        <v>273.52</v>
      </c>
      <c r="CH7" s="24">
        <v>274.99</v>
      </c>
      <c r="CI7" s="24">
        <v>282.08999999999997</v>
      </c>
      <c r="CJ7" s="24">
        <v>303.27999999999997</v>
      </c>
      <c r="CK7" s="24">
        <v>301.86</v>
      </c>
      <c r="CL7" s="24">
        <v>271.14999999999998</v>
      </c>
      <c r="CM7" s="24">
        <v>30.93</v>
      </c>
      <c r="CN7" s="24">
        <v>30.93</v>
      </c>
      <c r="CO7" s="24">
        <v>29.39</v>
      </c>
      <c r="CP7" s="24">
        <v>28.3</v>
      </c>
      <c r="CQ7" s="24">
        <v>24.93</v>
      </c>
      <c r="CR7" s="24">
        <v>50.14</v>
      </c>
      <c r="CS7" s="24">
        <v>54.83</v>
      </c>
      <c r="CT7" s="24">
        <v>66.53</v>
      </c>
      <c r="CU7" s="24">
        <v>52.35</v>
      </c>
      <c r="CV7" s="24">
        <v>46.25</v>
      </c>
      <c r="CW7" s="24">
        <v>49.87</v>
      </c>
      <c r="CX7" s="24">
        <v>88.78</v>
      </c>
      <c r="CY7" s="24">
        <v>89.12</v>
      </c>
      <c r="CZ7" s="24">
        <v>89.22</v>
      </c>
      <c r="DA7" s="24">
        <v>89.09</v>
      </c>
      <c r="DB7" s="24">
        <v>88.96</v>
      </c>
      <c r="DC7" s="24">
        <v>84.98</v>
      </c>
      <c r="DD7" s="24">
        <v>84.7</v>
      </c>
      <c r="DE7" s="24">
        <v>84.67</v>
      </c>
      <c r="DF7" s="24">
        <v>84.39</v>
      </c>
      <c r="DG7" s="24">
        <v>83.96</v>
      </c>
      <c r="DH7" s="24">
        <v>87.54</v>
      </c>
      <c r="DI7" s="24">
        <v>25.53</v>
      </c>
      <c r="DJ7" s="24">
        <v>28.17</v>
      </c>
      <c r="DK7" s="24">
        <v>30.95</v>
      </c>
      <c r="DL7" s="24">
        <v>33.090000000000003</v>
      </c>
      <c r="DM7" s="24">
        <v>34.57</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哲弥</cp:lastModifiedBy>
  <dcterms:created xsi:type="dcterms:W3CDTF">2025-01-24T07:19:24Z</dcterms:created>
  <dcterms:modified xsi:type="dcterms:W3CDTF">2025-02-05T06:16:31Z</dcterms:modified>
  <cp:category/>
</cp:coreProperties>
</file>