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573D0E34-FFDF-44D5-95A6-6F9472A65B6E}" xr6:coauthVersionLast="47" xr6:coauthVersionMax="47" xr10:uidLastSave="{00000000-0000-0000-0000-000000000000}"/>
  <workbookProtection workbookAlgorithmName="SHA-512" workbookHashValue="Rfqtif+DexggSvjcbpS2SptIXd9konfNFPA6cuF5ypq3y6EIvhWKOQ8Vko1MDP18WcqglmW8AoI8QUVZHGANyg==" workbookSaltValue="kSZyaYFE8cUDVMtamcK7GA==" workbookSpinCount="100000" lockStructure="1"/>
  <bookViews>
    <workbookView xWindow="12045" yWindow="90" windowWidth="11925" windowHeight="12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G85" i="4"/>
  <c r="E85" i="4"/>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<sst xmlns="http://schemas.openxmlformats.org/spreadsheetml/2006/main" count="231" uniqueCount="115">
  <si>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</si>
  <si>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</si>
  <si>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</si>
  <si>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</si>
  <si>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</si>
  <si>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</si>
  <si>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</si>
  <si>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</si>
  <si>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</si>
  <si>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</si>
  <si>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</si>
  <si>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</si>
  <si>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</si>
  <si>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</si>
  <si>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</si>
  <si>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</si>
  <si>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</si>
  <si>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</si>
  <si>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</si>
  <si>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</si>
  <si>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</si>
  <si>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</si>
  <si>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</si>
  <si>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</si>
  <si>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</si>
  <si>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</si>
  <si>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</si>
  <si>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</si>
  <si>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</si>
  <si>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</si>
  <si>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</si>
  <si>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</si>
  <si>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</si>
  <si>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</si>
  <si>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</si>
  <si>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</si>
  <si>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</si>
  <si>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</si>
  <si>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</si>
  <si>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</si>
  <si>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</si>
  <si>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</si>
  <si>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</si>
  <si>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</si>
  <si>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</si>
  <si>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</si>
  <si>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</si>
  <si>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</si>
  <si>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</si>
  <si>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</si>
  <si>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</si>
  <si>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</si>
  <si>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</si>
  <si>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</si>
  <si>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</si>
  <si>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</si>
  <si>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</si>
  <si>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</si>
  <si>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</si>
  <si>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</si>
  <si>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</si>
  <si>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</si>
  <si>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</si>
  <si>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</si>
  <si>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</si>
  <si>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</si>
  <si>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</si>
  <si>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</si>
  <si>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</si>
  <si>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</si>
  <si>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</si>
  <si>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</si>
  <si>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</si>
  <si>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</si>
  <si>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</si>
  <si>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</si>
  <si>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</si>
  <si>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</si>
  <si>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</si>
  <si>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</si>
  <si>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</si>
  <si>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</si>
  <si>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</si>
  <si>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</si>
  <si>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</si>
  <si>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</si>
  <si>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</si>
  <si>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</si>
  <si>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</si>
  <si>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</si>
  <si>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</si>
  <si>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</si>
  <si>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</si>
  <si>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</si>
  <si>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</si>
  <si>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</si>
  <si>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</si>
  <si>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</si>
  <si>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</si>
  <si>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</si>
  <si>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</si>
  <si>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</si>
  <si>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</si>
  <si>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</si>
  <si>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</si>
  <si>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</si>
  <si>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</si>
  <si>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</si>
  <si>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</si>
  <si>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</si>
  <si>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</si>
  <si>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</si>
  <si>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経常収支比率は129.42％となり、100％超え（単年度収支が黒字）となっている。分母を構成する経常費用のうち減価償却費が減少する傾向にあることから、今後も増加することが見込まれる。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926.17％となり、類似団体平均値、全国平均値を大幅に上回っている。比率の分子である累積欠損金に影響する純損益は、減価償却費が減少する傾向にあることから、比率の増減は横ばいになることが見込まれる。
　流動比率は23.20％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経費回収率は118.18％となり、100％超えとなっていて、類似団体平均、全国平均を上回っている。また、汚水処理原価は196.93円となり、類似団体平均、全国平均を上回っている（有収水量1㎥当たりの処理費が高い）。ついては、水洗化率（71.29％）や施設利用率（31.70％）の向上による有収水量の増加、使用料収入の確保に向けた取組を、今後も継続して進める必要がある。</t>
    <phoneticPr fontId="4"/>
  </si>
  <si>
    <t>　公共下水道事業は、平成16年3月の供用開始から20年が経過したところであり、有形固定資産減価償却率は33.63％で100％を下回っている（保有資産の法定耐用年数に到達していない）ことから、現段階では、機械設備等の定期的な点検整備を行うことで、大規模な更新事業等を行う必要はないと考えている。</t>
    <phoneticPr fontId="4"/>
  </si>
  <si>
    <t>　供用開始から20年経過し、水洗化率は71.29％と前年度から1.41ﾎﾟｲﾝﾄの増となっている。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</si>
</sst>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D-4FEE-83FC-A8ECF91505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289D-4FEE-83FC-A8ECF91505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100.49</c:v>
                </c:pt>
                <c:pt idx="1">
                  <c:v>121.32</c:v>
                </c:pt>
                <c:pt idx="2">
                  <c:v>125.55</c:v>
                </c:pt>
                <c:pt idx="3">
                  <c:v>125.11</c:v>
                </c:pt>
                <c:pt idx="4">
                  <c:v>129.41999999999999</c:v>
                </c:pt>
              </c:numCache>
            </c:numRef>
          </c:val>
          <c:extLst>
            <c:ext xmlns:c16="http://schemas.microsoft.com/office/drawing/2014/chart" uri="{C3380CC4-5D6E-409C-BE32-E72D297353CC}">
              <c16:uniqueId val="{00000000-BF6E-4D9C-A6C1-D9606D1899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BF6E-4D9C-A6C1-D9606D1899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22.75</c:v>
                </c:pt>
                <c:pt idx="1">
                  <c:v>25.77</c:v>
                </c:pt>
                <c:pt idx="2">
                  <c:v>28.68</c:v>
                </c:pt>
                <c:pt idx="3">
                  <c:v>30.91</c:v>
                </c:pt>
                <c:pt idx="4">
                  <c:v>33.630000000000003</c:v>
                </c:pt>
              </c:numCache>
            </c:numRef>
          </c:val>
          <c:extLst>
            <c:ext xmlns:c16="http://schemas.microsoft.com/office/drawing/2014/chart" uri="{C3380CC4-5D6E-409C-BE32-E72D297353CC}">
              <c16:uniqueId val="{00000000-639C-4B2B-9732-489BD9EA69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639C-4B2B-9732-489BD9EA69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9-4169-A518-3082115891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8C9-4169-A518-3082115891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1279.1600000000001</c:v>
                </c:pt>
                <c:pt idx="1">
                  <c:v>1170.8599999999999</c:v>
                </c:pt>
                <c:pt idx="2">
                  <c:v>1102.95</c:v>
                </c:pt>
                <c:pt idx="3">
                  <c:v>1019.83</c:v>
                </c:pt>
                <c:pt idx="4">
                  <c:v>926.17</c:v>
                </c:pt>
              </c:numCache>
            </c:numRef>
          </c:val>
          <c:extLst>
            <c:ext xmlns:c16="http://schemas.microsoft.com/office/drawing/2014/chart" uri="{C3380CC4-5D6E-409C-BE32-E72D297353CC}">
              <c16:uniqueId val="{00000000-DC01-4AAF-B621-3ACB8D7FC8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DC01-4AAF-B621-3ACB8D7FC8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14.24</c:v>
                </c:pt>
                <c:pt idx="1">
                  <c:v>14.25</c:v>
                </c:pt>
                <c:pt idx="2">
                  <c:v>14.03</c:v>
                </c:pt>
                <c:pt idx="3">
                  <c:v>22.5</c:v>
                </c:pt>
                <c:pt idx="4">
                  <c:v>23.2</c:v>
                </c:pt>
              </c:numCache>
            </c:numRef>
          </c:val>
          <c:extLst>
            <c:ext xmlns:c16="http://schemas.microsoft.com/office/drawing/2014/chart" uri="{C3380CC4-5D6E-409C-BE32-E72D297353CC}">
              <c16:uniqueId val="{00000000-7A12-4620-9D6B-916E8B6193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7A12-4620-9D6B-916E8B6193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1188.25</c:v>
                </c:pt>
                <c:pt idx="1">
                  <c:v>1165.55</c:v>
                </c:pt>
                <c:pt idx="2">
                  <c:v>1179.6199999999999</c:v>
                </c:pt>
                <c:pt idx="3">
                  <c:v>1210.0899999999999</c:v>
                </c:pt>
                <c:pt idx="4">
                  <c:v>1182.18</c:v>
                </c:pt>
              </c:numCache>
            </c:numRef>
          </c:val>
          <c:extLst>
            <c:ext xmlns:c16="http://schemas.microsoft.com/office/drawing/2014/chart" uri="{C3380CC4-5D6E-409C-BE32-E72D297353CC}">
              <c16:uniqueId val="{00000000-4C2E-4C7D-A2AC-1AF5B95A86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4C2E-4C7D-A2AC-1AF5B95A86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83.63</c:v>
                </c:pt>
                <c:pt idx="1">
                  <c:v>83.31</c:v>
                </c:pt>
                <c:pt idx="2">
                  <c:v>82.52</c:v>
                </c:pt>
                <c:pt idx="3">
                  <c:v>105.3</c:v>
                </c:pt>
                <c:pt idx="4">
                  <c:v>118.18</c:v>
                </c:pt>
              </c:numCache>
            </c:numRef>
          </c:val>
          <c:extLst>
            <c:ext xmlns:c16="http://schemas.microsoft.com/office/drawing/2014/chart" uri="{C3380CC4-5D6E-409C-BE32-E72D297353CC}">
              <c16:uniqueId val="{00000000-57D5-4CD2-9907-4441243D43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57D5-4CD2-9907-4441243D43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277.12</c:v>
                </c:pt>
                <c:pt idx="1">
                  <c:v>277.8</c:v>
                </c:pt>
                <c:pt idx="2">
                  <c:v>280.95999999999998</c:v>
                </c:pt>
                <c:pt idx="3">
                  <c:v>220.66</c:v>
                </c:pt>
                <c:pt idx="4">
                  <c:v>196.93</c:v>
                </c:pt>
              </c:numCache>
            </c:numRef>
          </c:val>
          <c:extLst>
            <c:ext xmlns:c16="http://schemas.microsoft.com/office/drawing/2014/chart" uri="{C3380CC4-5D6E-409C-BE32-E72D297353CC}">
              <c16:uniqueId val="{00000000-0E07-4CDF-8AA8-6378A454B0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0E07-4CDF-8AA8-6378A454B0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27.78</c:v>
                </c:pt>
                <c:pt idx="1">
                  <c:v>28.84</c:v>
                </c:pt>
                <c:pt idx="2">
                  <c:v>29.68</c:v>
                </c:pt>
                <c:pt idx="3">
                  <c:v>30.5</c:v>
                </c:pt>
                <c:pt idx="4">
                  <c:v>31.7</c:v>
                </c:pt>
              </c:numCache>
            </c:numRef>
          </c:val>
          <c:extLst>
            <c:ext xmlns:c16="http://schemas.microsoft.com/office/drawing/2014/chart" uri="{C3380CC4-5D6E-409C-BE32-E72D297353CC}">
              <c16:uniqueId val="{00000000-9225-4D9D-B58A-0800FA0F5F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9225-4D9D-B58A-0800FA0F5F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66.760000000000005</c:v>
                </c:pt>
                <c:pt idx="1">
                  <c:v>68.099999999999994</c:v>
                </c:pt>
                <c:pt idx="2">
                  <c:v>68.599999999999994</c:v>
                </c:pt>
                <c:pt idx="3">
                  <c:v>69.88</c:v>
                </c:pt>
                <c:pt idx="4">
                  <c:v>71.290000000000006</c:v>
                </c:pt>
              </c:numCache>
            </c:numRef>
          </c:val>
          <c:extLst>
            <c:ext xmlns:c16="http://schemas.microsoft.com/office/drawing/2014/chart" uri="{C3380CC4-5D6E-409C-BE32-E72D297353CC}">
              <c16:uniqueId val="{00000000-E265-4D31-9D47-4885FAF43C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E265-4D31-9D47-4885FAF43C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兵庫県　香美町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15657</v>
      </c>
      <c r="AM8" s="54"/>
      <c r="AN8" s="54"/>
      <c r="AO8" s="54"/>
      <c r="AP8" s="54"/>
      <c r="AQ8" s="54"/>
      <c r="AR8" s="54"/>
      <c r="AS8" s="54"/>
      <c r="AT8" s="53">
        <f>データ!T6</f>
        <v>368.77</v>
      </c>
      <c r="AU8" s="53"/>
      <c r="AV8" s="53"/>
      <c r="AW8" s="53"/>
      <c r="AX8" s="53"/>
      <c r="AY8" s="53"/>
      <c r="AZ8" s="53"/>
      <c r="BA8" s="53"/>
      <c r="BB8" s="53">
        <f>データ!U6</f>
        <v>42.46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33.85</v>
      </c>
      <c r="J10" s="53"/>
      <c r="K10" s="53"/>
      <c r="L10" s="53"/>
      <c r="M10" s="53"/>
      <c r="N10" s="53"/>
      <c r="O10" s="53"/>
      <c r="P10" s="53">
        <f>データ!P6</f>
        <v>38.619999999999997</v>
      </c>
      <c r="Q10" s="53"/>
      <c r="R10" s="53"/>
      <c r="S10" s="53"/>
      <c r="T10" s="53"/>
      <c r="U10" s="53"/>
      <c r="V10" s="53"/>
      <c r="W10" s="53">
        <f>データ!Q6</f>
        <v>92.46</v>
      </c>
      <c r="X10" s="53"/>
      <c r="Y10" s="53"/>
      <c r="Z10" s="53"/>
      <c r="AA10" s="53"/>
      <c r="AB10" s="53"/>
      <c r="AC10" s="53"/>
      <c r="AD10" s="54">
        <f>データ!R6</f>
        <v>4587</v>
      </c>
      <c r="AE10" s="54"/>
      <c r="AF10" s="54"/>
      <c r="AG10" s="54"/>
      <c r="AH10" s="54"/>
      <c r="AI10" s="54"/>
      <c r="AJ10" s="54"/>
      <c r="AK10" s="2"/>
      <c r="AL10" s="54">
        <f>データ!V6</f>
        <v>5938</v>
      </c>
      <c r="AM10" s="54"/>
      <c r="AN10" s="54"/>
      <c r="AO10" s="54"/>
      <c r="AP10" s="54"/>
      <c r="AQ10" s="54"/>
      <c r="AR10" s="54"/>
      <c r="AS10" s="54"/>
      <c r="AT10" s="53">
        <f>データ!W6</f>
        <v>1.91</v>
      </c>
      <c r="AU10" s="53"/>
      <c r="AV10" s="53"/>
      <c r="AW10" s="53"/>
      <c r="AX10" s="53"/>
      <c r="AY10" s="53"/>
      <c r="AZ10" s="53"/>
      <c r="BA10" s="53"/>
      <c r="BB10" s="53">
        <f>データ!X6</f>
        <v>3108.9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dabrjPtNaJzbCuEb2XbI9J0OXyDYgjpHROP/jQsX6QeZgt73UVCyfXA/PUz+mmU6LEYvIad3IRQqD4miIaP4g==" saltValue="TRzDXHfR/ely8lYIdzBU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285854</v>
      </c>
      <c r="D6" s="19">
        <f t="shared" si="3"/>
        <v>46</v>
      </c>
      <c r="E6" s="19">
        <f t="shared" si="3"/>
        <v>17</v>
      </c>
      <c r="F6" s="19">
        <f t="shared" si="3"/>
        <v>1</v>
      </c>
      <c r="G6" s="19">
        <f t="shared" si="3"/>
        <v>0</v>
      </c>
      <c r="H6" s="19" t="str">
        <f t="shared" si="3"/>
        <v>兵庫県　香美町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33.85</v>
      </c>
      <c r="P6" s="20">
        <f t="shared" si="3"/>
        <v>38.619999999999997</v>
      </c>
      <c r="Q6" s="20">
        <f t="shared" si="3"/>
        <v>92.46</v>
      </c>
      <c r="R6" s="20">
        <f t="shared" si="3"/>
        <v>4587</v>
      </c>
      <c r="S6" s="20">
        <f t="shared" si="3"/>
        <v>15657</v>
      </c>
      <c r="T6" s="20">
        <f t="shared" si="3"/>
        <v>368.77</v>
      </c>
      <c r="U6" s="20">
        <f t="shared" si="3"/>
        <v>42.46</v>
      </c>
      <c r="V6" s="20">
        <f t="shared" si="3"/>
        <v>5938</v>
      </c>
      <c r="W6" s="20">
        <f t="shared" si="3"/>
        <v>1.91</v>
      </c>
      <c r="X6" s="20">
        <f t="shared" si="3"/>
        <v>3108.9</v>
      </c>
      <c r="Y6" s="21">
        <f>IF(Y7="",NA(),Y7)</f>
        <v>100.49</v>
      </c>
      <c r="Z6" s="21">
        <f t="shared" ref="Z6:AH6" si="4">IF(Z7="",NA(),Z7)</f>
        <v>121.32</v>
      </c>
      <c r="AA6" s="21">
        <f t="shared" si="4"/>
        <v>125.55</v>
      </c>
      <c r="AB6" s="21">
        <f t="shared" si="4"/>
        <v>125.11</v>
      </c>
      <c r="AC6" s="21">
        <f t="shared" si="4"/>
        <v>129.41999999999999</v>
      </c>
      <c r="AD6" s="21">
        <f t="shared" si="4"/>
        <v>106.57</v>
      </c>
      <c r="AE6" s="21">
        <f t="shared" si="4"/>
        <v>107.21</v>
      </c>
      <c r="AF6" s="21">
        <f t="shared" si="4"/>
        <v>107.08</v>
      </c>
      <c r="AG6" s="21">
        <f t="shared" si="4"/>
        <v>106.08</v>
      </c>
      <c r="AH6" s="21">
        <f t="shared" si="4"/>
        <v>106.87</v>
      </c>
      <c r="AI6" s="20" t="str">
        <f>IF(AI7="","",IF(AI7="-","【-】","【"&amp;SUBSTITUTE(TEXT(AI7,"#,##0.00"),"-","△")&amp;"】"))</f>
        <v>【105.91】</v>
      </c>
      <c r="AJ6" s="21">
        <f>IF(AJ7="",NA(),AJ7)</f>
        <v>1279.1600000000001</v>
      </c>
      <c r="AK6" s="21">
        <f t="shared" ref="AK6:AS6" si="5">IF(AK7="",NA(),AK7)</f>
        <v>1170.8599999999999</v>
      </c>
      <c r="AL6" s="21">
        <f t="shared" si="5"/>
        <v>1102.95</v>
      </c>
      <c r="AM6" s="21">
        <f t="shared" si="5"/>
        <v>1019.83</v>
      </c>
      <c r="AN6" s="21">
        <f t="shared" si="5"/>
        <v>926.17</v>
      </c>
      <c r="AO6" s="21">
        <f t="shared" si="5"/>
        <v>53.44</v>
      </c>
      <c r="AP6" s="21">
        <f t="shared" si="5"/>
        <v>43.71</v>
      </c>
      <c r="AQ6" s="21">
        <f t="shared" si="5"/>
        <v>45.94</v>
      </c>
      <c r="AR6" s="21">
        <f t="shared" si="5"/>
        <v>29.34</v>
      </c>
      <c r="AS6" s="21">
        <f t="shared" si="5"/>
        <v>21.73</v>
      </c>
      <c r="AT6" s="20" t="str">
        <f>IF(AT7="","",IF(AT7="-","【-】","【"&amp;SUBSTITUTE(TEXT(AT7,"#,##0.00"),"-","△")&amp;"】"))</f>
        <v>【3.03】</v>
      </c>
      <c r="AU6" s="21">
        <f>IF(AU7="",NA(),AU7)</f>
        <v>14.24</v>
      </c>
      <c r="AV6" s="21">
        <f t="shared" ref="AV6:BD6" si="6">IF(AV7="",NA(),AV7)</f>
        <v>14.25</v>
      </c>
      <c r="AW6" s="21">
        <f t="shared" si="6"/>
        <v>14.03</v>
      </c>
      <c r="AX6" s="21">
        <f t="shared" si="6"/>
        <v>22.5</v>
      </c>
      <c r="AY6" s="21">
        <f t="shared" si="6"/>
        <v>23.2</v>
      </c>
      <c r="AZ6" s="21">
        <f t="shared" si="6"/>
        <v>47.03</v>
      </c>
      <c r="BA6" s="21">
        <f t="shared" si="6"/>
        <v>40.67</v>
      </c>
      <c r="BB6" s="21">
        <f t="shared" si="6"/>
        <v>47.7</v>
      </c>
      <c r="BC6" s="21">
        <f t="shared" si="6"/>
        <v>50.59</v>
      </c>
      <c r="BD6" s="21">
        <f t="shared" si="6"/>
        <v>62.37</v>
      </c>
      <c r="BE6" s="20" t="str">
        <f>IF(BE7="","",IF(BE7="-","【-】","【"&amp;SUBSTITUTE(TEXT(BE7,"#,##0.00"),"-","△")&amp;"】"))</f>
        <v>【78.43】</v>
      </c>
      <c r="BF6" s="21">
        <f>IF(BF7="",NA(),BF7)</f>
        <v>1188.25</v>
      </c>
      <c r="BG6" s="21">
        <f t="shared" ref="BG6:BO6" si="7">IF(BG7="",NA(),BG7)</f>
        <v>1165.55</v>
      </c>
      <c r="BH6" s="21">
        <f t="shared" si="7"/>
        <v>1179.6199999999999</v>
      </c>
      <c r="BI6" s="21">
        <f t="shared" si="7"/>
        <v>1210.0899999999999</v>
      </c>
      <c r="BJ6" s="21">
        <f t="shared" si="7"/>
        <v>1182.18</v>
      </c>
      <c r="BK6" s="21">
        <f t="shared" si="7"/>
        <v>1001.3</v>
      </c>
      <c r="BL6" s="21">
        <f t="shared" si="7"/>
        <v>1050.51</v>
      </c>
      <c r="BM6" s="21">
        <f t="shared" si="7"/>
        <v>1102.01</v>
      </c>
      <c r="BN6" s="21">
        <f t="shared" si="7"/>
        <v>987.36</v>
      </c>
      <c r="BO6" s="21">
        <f t="shared" si="7"/>
        <v>1042.77</v>
      </c>
      <c r="BP6" s="20" t="str">
        <f>IF(BP7="","",IF(BP7="-","【-】","【"&amp;SUBSTITUTE(TEXT(BP7,"#,##0.00"),"-","△")&amp;"】"))</f>
        <v>【630.82】</v>
      </c>
      <c r="BQ6" s="21">
        <f>IF(BQ7="",NA(),BQ7)</f>
        <v>83.63</v>
      </c>
      <c r="BR6" s="21">
        <f t="shared" ref="BR6:BZ6" si="8">IF(BR7="",NA(),BR7)</f>
        <v>83.31</v>
      </c>
      <c r="BS6" s="21">
        <f t="shared" si="8"/>
        <v>82.52</v>
      </c>
      <c r="BT6" s="21">
        <f t="shared" si="8"/>
        <v>105.3</v>
      </c>
      <c r="BU6" s="21">
        <f t="shared" si="8"/>
        <v>118.18</v>
      </c>
      <c r="BV6" s="21">
        <f t="shared" si="8"/>
        <v>81.88</v>
      </c>
      <c r="BW6" s="21">
        <f t="shared" si="8"/>
        <v>82.65</v>
      </c>
      <c r="BX6" s="21">
        <f t="shared" si="8"/>
        <v>82.55</v>
      </c>
      <c r="BY6" s="21">
        <f t="shared" si="8"/>
        <v>83.55</v>
      </c>
      <c r="BZ6" s="21">
        <f t="shared" si="8"/>
        <v>84.48</v>
      </c>
      <c r="CA6" s="20" t="str">
        <f>IF(CA7="","",IF(CA7="-","【-】","【"&amp;SUBSTITUTE(TEXT(CA7,"#,##0.00"),"-","△")&amp;"】"))</f>
        <v>【97.81】</v>
      </c>
      <c r="CB6" s="21">
        <f>IF(CB7="",NA(),CB7)</f>
        <v>277.12</v>
      </c>
      <c r="CC6" s="21">
        <f t="shared" ref="CC6:CK6" si="9">IF(CC7="",NA(),CC7)</f>
        <v>277.8</v>
      </c>
      <c r="CD6" s="21">
        <f t="shared" si="9"/>
        <v>280.95999999999998</v>
      </c>
      <c r="CE6" s="21">
        <f t="shared" si="9"/>
        <v>220.66</v>
      </c>
      <c r="CF6" s="21">
        <f t="shared" si="9"/>
        <v>196.93</v>
      </c>
      <c r="CG6" s="21">
        <f t="shared" si="9"/>
        <v>187.55</v>
      </c>
      <c r="CH6" s="21">
        <f t="shared" si="9"/>
        <v>186.3</v>
      </c>
      <c r="CI6" s="21">
        <f t="shared" si="9"/>
        <v>188.38</v>
      </c>
      <c r="CJ6" s="21">
        <f t="shared" si="9"/>
        <v>185.98</v>
      </c>
      <c r="CK6" s="21">
        <f t="shared" si="9"/>
        <v>187.11</v>
      </c>
      <c r="CL6" s="20" t="str">
        <f>IF(CL7="","",IF(CL7="-","【-】","【"&amp;SUBSTITUTE(TEXT(CL7,"#,##0.00"),"-","△")&amp;"】"))</f>
        <v>【138.75】</v>
      </c>
      <c r="CM6" s="21">
        <f>IF(CM7="",NA(),CM7)</f>
        <v>27.78</v>
      </c>
      <c r="CN6" s="21">
        <f t="shared" ref="CN6:CV6" si="10">IF(CN7="",NA(),CN7)</f>
        <v>28.84</v>
      </c>
      <c r="CO6" s="21">
        <f t="shared" si="10"/>
        <v>29.68</v>
      </c>
      <c r="CP6" s="21">
        <f t="shared" si="10"/>
        <v>30.5</v>
      </c>
      <c r="CQ6" s="21">
        <f t="shared" si="10"/>
        <v>31.7</v>
      </c>
      <c r="CR6" s="21">
        <f t="shared" si="10"/>
        <v>50.94</v>
      </c>
      <c r="CS6" s="21">
        <f t="shared" si="10"/>
        <v>50.53</v>
      </c>
      <c r="CT6" s="21">
        <f t="shared" si="10"/>
        <v>51.42</v>
      </c>
      <c r="CU6" s="21">
        <f t="shared" si="10"/>
        <v>48.95</v>
      </c>
      <c r="CV6" s="21">
        <f t="shared" si="10"/>
        <v>49.28</v>
      </c>
      <c r="CW6" s="20" t="str">
        <f>IF(CW7="","",IF(CW7="-","【-】","【"&amp;SUBSTITUTE(TEXT(CW7,"#,##0.00"),"-","△")&amp;"】"))</f>
        <v>【58.94】</v>
      </c>
      <c r="CX6" s="21">
        <f>IF(CX7="",NA(),CX7)</f>
        <v>66.760000000000005</v>
      </c>
      <c r="CY6" s="21">
        <f t="shared" ref="CY6:DG6" si="11">IF(CY7="",NA(),CY7)</f>
        <v>68.099999999999994</v>
      </c>
      <c r="CZ6" s="21">
        <f t="shared" si="11"/>
        <v>68.599999999999994</v>
      </c>
      <c r="DA6" s="21">
        <f t="shared" si="11"/>
        <v>69.88</v>
      </c>
      <c r="DB6" s="21">
        <f t="shared" si="11"/>
        <v>71.290000000000006</v>
      </c>
      <c r="DC6" s="21">
        <f t="shared" si="11"/>
        <v>82.55</v>
      </c>
      <c r="DD6" s="21">
        <f t="shared" si="11"/>
        <v>82.08</v>
      </c>
      <c r="DE6" s="21">
        <f t="shared" si="11"/>
        <v>81.34</v>
      </c>
      <c r="DF6" s="21">
        <f t="shared" si="11"/>
        <v>81.14</v>
      </c>
      <c r="DG6" s="21">
        <f t="shared" si="11"/>
        <v>79.7</v>
      </c>
      <c r="DH6" s="20" t="str">
        <f>IF(DH7="","",IF(DH7="-","【-】","【"&amp;SUBSTITUTE(TEXT(DH7,"#,##0.00"),"-","△")&amp;"】"))</f>
        <v>【95.91】</v>
      </c>
      <c r="DI6" s="21">
        <f>IF(DI7="",NA(),DI7)</f>
        <v>22.75</v>
      </c>
      <c r="DJ6" s="21">
        <f t="shared" ref="DJ6:DR6" si="12">IF(DJ7="",NA(),DJ7)</f>
        <v>25.77</v>
      </c>
      <c r="DK6" s="21">
        <f t="shared" si="12"/>
        <v>28.68</v>
      </c>
      <c r="DL6" s="21">
        <f t="shared" si="12"/>
        <v>30.91</v>
      </c>
      <c r="DM6" s="21">
        <f t="shared" si="12"/>
        <v>33.630000000000003</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285854</v>
      </c>
      <c r="D7" s="23">
        <v>46</v>
      </c>
      <c r="E7" s="23">
        <v>17</v>
      </c>
      <c r="F7" s="23">
        <v>1</v>
      </c>
      <c r="G7" s="23">
        <v>0</v>
      </c>
      <c r="H7" s="23" t="s">
        <v>96</v>
      </c>
      <c r="I7" s="23" t="s">
        <v>97</v>
      </c>
      <c r="J7" s="23" t="s">
        <v>98</v>
      </c>
      <c r="K7" s="23" t="s">
        <v>99</v>
      </c>
      <c r="L7" s="23" t="s">
        <v>100</v>
      </c>
      <c r="M7" s="23" t="s">
        <v>101</v>
      </c>
      <c r="N7" s="24" t="s">
        <v>102</v>
      </c>
      <c r="O7" s="24">
        <v>33.85</v>
      </c>
      <c r="P7" s="24">
        <v>38.619999999999997</v>
      </c>
      <c r="Q7" s="24">
        <v>92.46</v>
      </c>
      <c r="R7" s="24">
        <v>4587</v>
      </c>
      <c r="S7" s="24">
        <v>15657</v>
      </c>
      <c r="T7" s="24">
        <v>368.77</v>
      </c>
      <c r="U7" s="24">
        <v>42.46</v>
      </c>
      <c r="V7" s="24">
        <v>5938</v>
      </c>
      <c r="W7" s="24">
        <v>1.91</v>
      </c>
      <c r="X7" s="24">
        <v>3108.9</v>
      </c>
      <c r="Y7" s="24">
        <v>100.49</v>
      </c>
      <c r="Z7" s="24">
        <v>121.32</v>
      </c>
      <c r="AA7" s="24">
        <v>125.55</v>
      </c>
      <c r="AB7" s="24">
        <v>125.11</v>
      </c>
      <c r="AC7" s="24">
        <v>129.41999999999999</v>
      </c>
      <c r="AD7" s="24">
        <v>106.57</v>
      </c>
      <c r="AE7" s="24">
        <v>107.21</v>
      </c>
      <c r="AF7" s="24">
        <v>107.08</v>
      </c>
      <c r="AG7" s="24">
        <v>106.08</v>
      </c>
      <c r="AH7" s="24">
        <v>106.87</v>
      </c>
      <c r="AI7" s="24">
        <v>105.91</v>
      </c>
      <c r="AJ7" s="24">
        <v>1279.1600000000001</v>
      </c>
      <c r="AK7" s="24">
        <v>1170.8599999999999</v>
      </c>
      <c r="AL7" s="24">
        <v>1102.95</v>
      </c>
      <c r="AM7" s="24">
        <v>1019.83</v>
      </c>
      <c r="AN7" s="24">
        <v>926.17</v>
      </c>
      <c r="AO7" s="24">
        <v>53.44</v>
      </c>
      <c r="AP7" s="24">
        <v>43.71</v>
      </c>
      <c r="AQ7" s="24">
        <v>45.94</v>
      </c>
      <c r="AR7" s="24">
        <v>29.34</v>
      </c>
      <c r="AS7" s="24">
        <v>21.73</v>
      </c>
      <c r="AT7" s="24">
        <v>3.03</v>
      </c>
      <c r="AU7" s="24">
        <v>14.24</v>
      </c>
      <c r="AV7" s="24">
        <v>14.25</v>
      </c>
      <c r="AW7" s="24">
        <v>14.03</v>
      </c>
      <c r="AX7" s="24">
        <v>22.5</v>
      </c>
      <c r="AY7" s="24">
        <v>23.2</v>
      </c>
      <c r="AZ7" s="24">
        <v>47.03</v>
      </c>
      <c r="BA7" s="24">
        <v>40.67</v>
      </c>
      <c r="BB7" s="24">
        <v>47.7</v>
      </c>
      <c r="BC7" s="24">
        <v>50.59</v>
      </c>
      <c r="BD7" s="24">
        <v>62.37</v>
      </c>
      <c r="BE7" s="24">
        <v>78.430000000000007</v>
      </c>
      <c r="BF7" s="24">
        <v>1188.25</v>
      </c>
      <c r="BG7" s="24">
        <v>1165.55</v>
      </c>
      <c r="BH7" s="24">
        <v>1179.6199999999999</v>
      </c>
      <c r="BI7" s="24">
        <v>1210.0899999999999</v>
      </c>
      <c r="BJ7" s="24">
        <v>1182.18</v>
      </c>
      <c r="BK7" s="24">
        <v>1001.3</v>
      </c>
      <c r="BL7" s="24">
        <v>1050.51</v>
      </c>
      <c r="BM7" s="24">
        <v>1102.01</v>
      </c>
      <c r="BN7" s="24">
        <v>987.36</v>
      </c>
      <c r="BO7" s="24">
        <v>1042.77</v>
      </c>
      <c r="BP7" s="24">
        <v>630.82000000000005</v>
      </c>
      <c r="BQ7" s="24">
        <v>83.63</v>
      </c>
      <c r="BR7" s="24">
        <v>83.31</v>
      </c>
      <c r="BS7" s="24">
        <v>82.52</v>
      </c>
      <c r="BT7" s="24">
        <v>105.3</v>
      </c>
      <c r="BU7" s="24">
        <v>118.18</v>
      </c>
      <c r="BV7" s="24">
        <v>81.88</v>
      </c>
      <c r="BW7" s="24">
        <v>82.65</v>
      </c>
      <c r="BX7" s="24">
        <v>82.55</v>
      </c>
      <c r="BY7" s="24">
        <v>83.55</v>
      </c>
      <c r="BZ7" s="24">
        <v>84.48</v>
      </c>
      <c r="CA7" s="24">
        <v>97.81</v>
      </c>
      <c r="CB7" s="24">
        <v>277.12</v>
      </c>
      <c r="CC7" s="24">
        <v>277.8</v>
      </c>
      <c r="CD7" s="24">
        <v>280.95999999999998</v>
      </c>
      <c r="CE7" s="24">
        <v>220.66</v>
      </c>
      <c r="CF7" s="24">
        <v>196.93</v>
      </c>
      <c r="CG7" s="24">
        <v>187.55</v>
      </c>
      <c r="CH7" s="24">
        <v>186.3</v>
      </c>
      <c r="CI7" s="24">
        <v>188.38</v>
      </c>
      <c r="CJ7" s="24">
        <v>185.98</v>
      </c>
      <c r="CK7" s="24">
        <v>187.11</v>
      </c>
      <c r="CL7" s="24">
        <v>138.75</v>
      </c>
      <c r="CM7" s="24">
        <v>27.78</v>
      </c>
      <c r="CN7" s="24">
        <v>28.84</v>
      </c>
      <c r="CO7" s="24">
        <v>29.68</v>
      </c>
      <c r="CP7" s="24">
        <v>30.5</v>
      </c>
      <c r="CQ7" s="24">
        <v>31.7</v>
      </c>
      <c r="CR7" s="24">
        <v>50.94</v>
      </c>
      <c r="CS7" s="24">
        <v>50.53</v>
      </c>
      <c r="CT7" s="24">
        <v>51.42</v>
      </c>
      <c r="CU7" s="24">
        <v>48.95</v>
      </c>
      <c r="CV7" s="24">
        <v>49.28</v>
      </c>
      <c r="CW7" s="24">
        <v>58.94</v>
      </c>
      <c r="CX7" s="24">
        <v>66.760000000000005</v>
      </c>
      <c r="CY7" s="24">
        <v>68.099999999999994</v>
      </c>
      <c r="CZ7" s="24">
        <v>68.599999999999994</v>
      </c>
      <c r="DA7" s="24">
        <v>69.88</v>
      </c>
      <c r="DB7" s="24">
        <v>71.290000000000006</v>
      </c>
      <c r="DC7" s="24">
        <v>82.55</v>
      </c>
      <c r="DD7" s="24">
        <v>82.08</v>
      </c>
      <c r="DE7" s="24">
        <v>81.34</v>
      </c>
      <c r="DF7" s="24">
        <v>81.14</v>
      </c>
      <c r="DG7" s="24">
        <v>79.7</v>
      </c>
      <c r="DH7" s="24">
        <v>95.91</v>
      </c>
      <c r="DI7" s="24">
        <v>22.75</v>
      </c>
      <c r="DJ7" s="24">
        <v>25.77</v>
      </c>
      <c r="DK7" s="24">
        <v>28.68</v>
      </c>
      <c r="DL7" s="24">
        <v>30.91</v>
      </c>
      <c r="DM7" s="24">
        <v>33.630000000000003</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2025-01-24T07:04:47Z</dcterms:created>
  <dcterms:modified xsi:type="dcterms:W3CDTF">2025-02-05T06:00:47Z</dcterms:modified>
  <cp:category/>
</cp:coreProperties>
</file>