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as01\財政課\財政公表\04 財政状況資料集・経営比較分析表\R5年度\R5経営比較分析表（水道・病院・下水道・観光施設）\"/>
    </mc:Choice>
  </mc:AlternateContent>
  <xr:revisionPtr revIDLastSave="0" documentId="13_ncr:1_{62B1ECD1-6F8E-4FDA-A1E3-5D788B3A4B9C}" xr6:coauthVersionLast="47" xr6:coauthVersionMax="47" xr10:uidLastSave="{00000000-0000-0000-0000-000000000000}"/>
  <workbookProtection workbookAlgorithmName="SHA-512" workbookHashValue="tg3sgGgZlS/cT+WwdErjWO62XDfiX2tt+aybMJP8tZhDdXTLdNmkXIq+/TNCLpPorrTUVottcnmX/+pInXxN6A==" workbookSaltValue="8KowTutt3lfRtKIxR3DkdA==" workbookSpinCount="100000" lockStructure="1"/>
  <bookViews>
    <workbookView xWindow="11985" yWindow="15" windowWidth="11925" windowHeight="128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G85" i="4"/>
  <c r="F85" i="4"/>
  <c r="E85" i="4"/>
  <c r="AT10" i="4"/>
  <c r="AL10" i="4"/>
  <c r="I10" i="4"/>
  <c r="AL8" i="4"/>
  <c r="P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<sst xmlns="http://schemas.openxmlformats.org/spreadsheetml/2006/main" count="231" uniqueCount="115">
  <si>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</si>
  <si>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</si>
  <si>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</si>
  <si>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</si>
  <si>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</si>
  <si>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</si>
  <si>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</si>
  <si>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</si>
  <si>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</si>
  <si>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</si>
  <si>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</si>
  <si>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</si>
  <si>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</si>
  <si>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</si>
  <si>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</si>
  <si>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</si>
  <si>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</si>
  <si>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</si>
  <si>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</si>
  <si>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</si>
  <si>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</si>
  <si>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</si>
  <si>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</si>
  <si>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</si>
  <si>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</si>
  <si>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</si>
  <si>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</si>
  <si>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</si>
  <si>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</si>
  <si>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</si>
  <si>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</si>
  <si>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</si>
  <si>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</si>
  <si>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</si>
  <si>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</si>
  <si>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</si>
  <si>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</si>
  <si>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</si>
  <si>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</si>
  <si>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</si>
  <si>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</si>
  <si>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</si>
  <si>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</si>
  <si>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</si>
  <si>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</si>
  <si>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</si>
  <si>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</si>
  <si>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</si>
  <si>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</si>
  <si>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</si>
  <si>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</si>
  <si>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</si>
  <si>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</si>
  <si>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</si>
  <si>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</si>
  <si>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</si>
  <si>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</si>
  <si>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</si>
  <si>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</si>
  <si>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</si>
  <si>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</si>
  <si>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</si>
  <si>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</si>
  <si>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</si>
  <si>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</si>
  <si>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</si>
  <si>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</si>
  <si>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</si>
  <si>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</si>
  <si>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</si>
  <si>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</si>
  <si>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</si>
  <si>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</si>
  <si>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</si>
  <si>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</si>
  <si>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</si>
  <si>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</si>
  <si>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</si>
  <si>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</si>
  <si>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</si>
  <si>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</si>
  <si>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</si>
  <si>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</si>
  <si>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</si>
  <si>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</si>
  <si>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</si>
  <si>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</si>
  <si>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</si>
  <si>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</si>
  <si>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</si>
  <si>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</si>
  <si>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</si>
  <si>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</si>
  <si>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</si>
  <si>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</si>
  <si>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</si>
  <si>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香美町</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</si>
  <si>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</si>
  <si>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</si>
  <si>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</si>
  <si>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</si>
  <si>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</si>
  <si>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</si>
  <si>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</si>
  <si>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</si>
  <si>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</si>
  <si>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</si>
  <si>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</si>
  <si>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</si>
  <si>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</si>
  <si>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</si>
  <si>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</si>
  <si>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経常収支比率は145.98％となり、100％超え（単年度収支が黒字）となっている。比率の分母を構成する経常費用のうち減価償却費が減少する傾向にあることから、比率は増加する見込みである。
　累積欠損金比率は0％となり、類似団体平均、全国平均を下回っている。
　流動比率は9.90％となり、100％を下回っている（1年以内の支払いに対応する資金が同年度末で不足）が、比率の分母となる流動負債のうち企業債償還金（翌年度償還分）に係る財源は、下水道使用料の他に1年以内に収入する一般会計繰入金等を予定していることから、大きな影響はないと考えている。
　経費回収率は62.94％となり、100％未満（費用が使用料収入以外（繰入金等）で賄われている）となっているが、類似団体平均、全国平均を上回っている。また、汚水処理原価は355.33円となり、類似団体平均、全国平均を下回っている。今後は、水洗化率（98.64％）を維持することで、経営の健全性等が確保できるよう努めていきたいと考えている。</t>
    <rPh sb="380" eb="382">
      <t>シタマワ</t>
    </rPh>
    <phoneticPr fontId="4"/>
  </si>
  <si>
    <t>　漁業集落排水事業（1処理区）は供用開始（平成12年4月)から23年が経過したところであるが、有形固定資産減価償却率は40.53％で100％を下回っている（保有資産の法定耐用年数に到達していない）ことから、現段階では、機械設備等の定期的な点検整備を行うことで、大規模な更新事業等を行う必要はないと考えている。</t>
    <phoneticPr fontId="4"/>
  </si>
  <si>
    <t>　供用開始から23年経過し、水洗化率は98.64％となっている。
　水洗化率の維持による有収水量、使用料収入の確保が大きな課題となっているが、今後は人口減少等の影響から本事業の運営に必要となる財源の確保が課題となっている。
　当面は、下水道事業資本費平準化債発行の継続による企業債元金償還金の財源確保、財政課との協議による一般会計繰入金の確保等、中長期的な経営の基本計画である「経営戦略」に基づく運営を進めることで、本事業の現金による収支が均衡するよう、運営に必要な財源を確保していきたいと考えている。
　なお、本町では、平成20年度から計3回（平成20年10月、平成23年7月、平成26年7月）の使用料改定を行っている。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</si>
</sst>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45-4AAF-A1E9-07EB24A5CEA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1.6</c:v>
                </c:pt>
                <c:pt idx="2">
                  <c:v>0.01</c:v>
                </c:pt>
                <c:pt idx="3">
                  <c:v>0.01</c:v>
                </c:pt>
                <c:pt idx="4" formatCode="#,##0.00;&quot;△&quot;#,##0.00">
                  <c:v>0</c:v>
                </c:pt>
              </c:numCache>
            </c:numRef>
          </c:val>
          <c:smooth val="0"/>
          <c:extLst>
            <c:ext xmlns:c16="http://schemas.microsoft.com/office/drawing/2014/chart" uri="{C3380CC4-5D6E-409C-BE32-E72D297353CC}">
              <c16:uniqueId val="{00000001-1445-4AAF-A1E9-07EB24A5CEA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32.61</c:v>
                </c:pt>
                <c:pt idx="1">
                  <c:v>31.88</c:v>
                </c:pt>
                <c:pt idx="2">
                  <c:v>30.43</c:v>
                </c:pt>
                <c:pt idx="3">
                  <c:v>31.88</c:v>
                </c:pt>
                <c:pt idx="4">
                  <c:v>32.61</c:v>
                </c:pt>
              </c:numCache>
            </c:numRef>
          </c:val>
          <c:extLst>
            <c:ext xmlns:c16="http://schemas.microsoft.com/office/drawing/2014/chart" uri="{C3380CC4-5D6E-409C-BE32-E72D297353CC}">
              <c16:uniqueId val="{00000000-3437-44A8-B320-7EA7187FEA3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32.479999999999997</c:v>
                </c:pt>
                <c:pt idx="1">
                  <c:v>30.19</c:v>
                </c:pt>
                <c:pt idx="2">
                  <c:v>28.77</c:v>
                </c:pt>
                <c:pt idx="3">
                  <c:v>26.22</c:v>
                </c:pt>
                <c:pt idx="4">
                  <c:v>26.12</c:v>
                </c:pt>
              </c:numCache>
            </c:numRef>
          </c:val>
          <c:smooth val="0"/>
          <c:extLst>
            <c:ext xmlns:c16="http://schemas.microsoft.com/office/drawing/2014/chart" uri="{C3380CC4-5D6E-409C-BE32-E72D297353CC}">
              <c16:uniqueId val="{00000001-3437-44A8-B320-7EA7187FEA3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98.77</c:v>
                </c:pt>
                <c:pt idx="1">
                  <c:v>98.76</c:v>
                </c:pt>
                <c:pt idx="2">
                  <c:v>98.74</c:v>
                </c:pt>
                <c:pt idx="3">
                  <c:v>98.68</c:v>
                </c:pt>
                <c:pt idx="4">
                  <c:v>98.64</c:v>
                </c:pt>
              </c:numCache>
            </c:numRef>
          </c:val>
          <c:extLst>
            <c:ext xmlns:c16="http://schemas.microsoft.com/office/drawing/2014/chart" uri="{C3380CC4-5D6E-409C-BE32-E72D297353CC}">
              <c16:uniqueId val="{00000000-5F46-468C-87E9-3F3CF65ED17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79.2</c:v>
                </c:pt>
                <c:pt idx="1">
                  <c:v>79.09</c:v>
                </c:pt>
                <c:pt idx="2">
                  <c:v>78.900000000000006</c:v>
                </c:pt>
                <c:pt idx="3">
                  <c:v>78.03</c:v>
                </c:pt>
                <c:pt idx="4">
                  <c:v>78.55</c:v>
                </c:pt>
              </c:numCache>
            </c:numRef>
          </c:val>
          <c:smooth val="0"/>
          <c:extLst>
            <c:ext xmlns:c16="http://schemas.microsoft.com/office/drawing/2014/chart" uri="{C3380CC4-5D6E-409C-BE32-E72D297353CC}">
              <c16:uniqueId val="{00000001-5F46-468C-87E9-3F3CF65ED17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120.75</c:v>
                </c:pt>
                <c:pt idx="1">
                  <c:v>135.47</c:v>
                </c:pt>
                <c:pt idx="2">
                  <c:v>145.29</c:v>
                </c:pt>
                <c:pt idx="3">
                  <c:v>145.04</c:v>
                </c:pt>
                <c:pt idx="4">
                  <c:v>145.97999999999999</c:v>
                </c:pt>
              </c:numCache>
            </c:numRef>
          </c:val>
          <c:extLst>
            <c:ext xmlns:c16="http://schemas.microsoft.com/office/drawing/2014/chart" uri="{C3380CC4-5D6E-409C-BE32-E72D297353CC}">
              <c16:uniqueId val="{00000000-0268-4C6E-AD8C-32DD5441737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99.33</c:v>
                </c:pt>
                <c:pt idx="1">
                  <c:v>101.18</c:v>
                </c:pt>
                <c:pt idx="2">
                  <c:v>99.89</c:v>
                </c:pt>
                <c:pt idx="3">
                  <c:v>104.12</c:v>
                </c:pt>
                <c:pt idx="4">
                  <c:v>105.98</c:v>
                </c:pt>
              </c:numCache>
            </c:numRef>
          </c:val>
          <c:smooth val="0"/>
          <c:extLst>
            <c:ext xmlns:c16="http://schemas.microsoft.com/office/drawing/2014/chart" uri="{C3380CC4-5D6E-409C-BE32-E72D297353CC}">
              <c16:uniqueId val="{00000001-0268-4C6E-AD8C-32DD5441737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31.95</c:v>
                </c:pt>
                <c:pt idx="1">
                  <c:v>34.99</c:v>
                </c:pt>
                <c:pt idx="2">
                  <c:v>37.17</c:v>
                </c:pt>
                <c:pt idx="3">
                  <c:v>38.47</c:v>
                </c:pt>
                <c:pt idx="4">
                  <c:v>40.53</c:v>
                </c:pt>
              </c:numCache>
            </c:numRef>
          </c:val>
          <c:extLst>
            <c:ext xmlns:c16="http://schemas.microsoft.com/office/drawing/2014/chart" uri="{C3380CC4-5D6E-409C-BE32-E72D297353CC}">
              <c16:uniqueId val="{00000000-2086-4425-A664-FE104B2FE38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28.97</c:v>
                </c:pt>
                <c:pt idx="1">
                  <c:v>20.14</c:v>
                </c:pt>
                <c:pt idx="2">
                  <c:v>23.17</c:v>
                </c:pt>
                <c:pt idx="3">
                  <c:v>25.29</c:v>
                </c:pt>
                <c:pt idx="4">
                  <c:v>28.31</c:v>
                </c:pt>
              </c:numCache>
            </c:numRef>
          </c:val>
          <c:smooth val="0"/>
          <c:extLst>
            <c:ext xmlns:c16="http://schemas.microsoft.com/office/drawing/2014/chart" uri="{C3380CC4-5D6E-409C-BE32-E72D297353CC}">
              <c16:uniqueId val="{00000001-2086-4425-A664-FE104B2FE38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2D-4F51-A29C-75E87ECD32B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F2D-4F51-A29C-75E87ECD32B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217.33</c:v>
                </c:pt>
                <c:pt idx="1">
                  <c:v>50.9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AE5-4D4C-991A-CE1DDA5B310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210</c:v>
                </c:pt>
                <c:pt idx="1">
                  <c:v>140.63</c:v>
                </c:pt>
                <c:pt idx="2">
                  <c:v>163.84</c:v>
                </c:pt>
                <c:pt idx="3">
                  <c:v>176.46</c:v>
                </c:pt>
                <c:pt idx="4">
                  <c:v>181.51</c:v>
                </c:pt>
              </c:numCache>
            </c:numRef>
          </c:val>
          <c:smooth val="0"/>
          <c:extLst>
            <c:ext xmlns:c16="http://schemas.microsoft.com/office/drawing/2014/chart" uri="{C3380CC4-5D6E-409C-BE32-E72D297353CC}">
              <c16:uniqueId val="{00000001-9AE5-4D4C-991A-CE1DDA5B310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8.89</c:v>
                </c:pt>
                <c:pt idx="1">
                  <c:v>38.299999999999997</c:v>
                </c:pt>
                <c:pt idx="2">
                  <c:v>10.9</c:v>
                </c:pt>
                <c:pt idx="3">
                  <c:v>12.65</c:v>
                </c:pt>
                <c:pt idx="4">
                  <c:v>9.9</c:v>
                </c:pt>
              </c:numCache>
            </c:numRef>
          </c:val>
          <c:extLst>
            <c:ext xmlns:c16="http://schemas.microsoft.com/office/drawing/2014/chart" uri="{C3380CC4-5D6E-409C-BE32-E72D297353CC}">
              <c16:uniqueId val="{00000000-A5BC-4237-A789-B6765B4FCE3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62.55</c:v>
                </c:pt>
                <c:pt idx="1">
                  <c:v>56.53</c:v>
                </c:pt>
                <c:pt idx="2">
                  <c:v>59.66</c:v>
                </c:pt>
                <c:pt idx="3">
                  <c:v>61.64</c:v>
                </c:pt>
                <c:pt idx="4">
                  <c:v>69.819999999999993</c:v>
                </c:pt>
              </c:numCache>
            </c:numRef>
          </c:val>
          <c:smooth val="0"/>
          <c:extLst>
            <c:ext xmlns:c16="http://schemas.microsoft.com/office/drawing/2014/chart" uri="{C3380CC4-5D6E-409C-BE32-E72D297353CC}">
              <c16:uniqueId val="{00000001-A5BC-4237-A789-B6765B4FCE3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915.02</c:v>
                </c:pt>
                <c:pt idx="1">
                  <c:v>877.44</c:v>
                </c:pt>
                <c:pt idx="2">
                  <c:v>882</c:v>
                </c:pt>
                <c:pt idx="3">
                  <c:v>864.28</c:v>
                </c:pt>
                <c:pt idx="4">
                  <c:v>788.73</c:v>
                </c:pt>
              </c:numCache>
            </c:numRef>
          </c:val>
          <c:extLst>
            <c:ext xmlns:c16="http://schemas.microsoft.com/office/drawing/2014/chart" uri="{C3380CC4-5D6E-409C-BE32-E72D297353CC}">
              <c16:uniqueId val="{00000000-EB4E-4FCD-9C9D-701FF0CA7D1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998.42</c:v>
                </c:pt>
                <c:pt idx="1">
                  <c:v>1095.52</c:v>
                </c:pt>
                <c:pt idx="2">
                  <c:v>1056.55</c:v>
                </c:pt>
                <c:pt idx="3">
                  <c:v>1278.54</c:v>
                </c:pt>
                <c:pt idx="4">
                  <c:v>1149.7</c:v>
                </c:pt>
              </c:numCache>
            </c:numRef>
          </c:val>
          <c:smooth val="0"/>
          <c:extLst>
            <c:ext xmlns:c16="http://schemas.microsoft.com/office/drawing/2014/chart" uri="{C3380CC4-5D6E-409C-BE32-E72D297353CC}">
              <c16:uniqueId val="{00000001-EB4E-4FCD-9C9D-701FF0CA7D1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45.58</c:v>
                </c:pt>
                <c:pt idx="1">
                  <c:v>59.83</c:v>
                </c:pt>
                <c:pt idx="2">
                  <c:v>54.78</c:v>
                </c:pt>
                <c:pt idx="3">
                  <c:v>48.54</c:v>
                </c:pt>
                <c:pt idx="4">
                  <c:v>62.94</c:v>
                </c:pt>
              </c:numCache>
            </c:numRef>
          </c:val>
          <c:extLst>
            <c:ext xmlns:c16="http://schemas.microsoft.com/office/drawing/2014/chart" uri="{C3380CC4-5D6E-409C-BE32-E72D297353CC}">
              <c16:uniqueId val="{00000000-B54B-4F0E-89D1-7C516358814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41.41</c:v>
                </c:pt>
                <c:pt idx="1">
                  <c:v>39.64</c:v>
                </c:pt>
                <c:pt idx="2">
                  <c:v>40</c:v>
                </c:pt>
                <c:pt idx="3">
                  <c:v>38.74</c:v>
                </c:pt>
                <c:pt idx="4">
                  <c:v>35.96</c:v>
                </c:pt>
              </c:numCache>
            </c:numRef>
          </c:val>
          <c:smooth val="0"/>
          <c:extLst>
            <c:ext xmlns:c16="http://schemas.microsoft.com/office/drawing/2014/chart" uri="{C3380CC4-5D6E-409C-BE32-E72D297353CC}">
              <c16:uniqueId val="{00000001-B54B-4F0E-89D1-7C516358814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494.72</c:v>
                </c:pt>
                <c:pt idx="1">
                  <c:v>375.24</c:v>
                </c:pt>
                <c:pt idx="2">
                  <c:v>409.45</c:v>
                </c:pt>
                <c:pt idx="3">
                  <c:v>460.78</c:v>
                </c:pt>
                <c:pt idx="4">
                  <c:v>355.33</c:v>
                </c:pt>
              </c:numCache>
            </c:numRef>
          </c:val>
          <c:extLst>
            <c:ext xmlns:c16="http://schemas.microsoft.com/office/drawing/2014/chart" uri="{C3380CC4-5D6E-409C-BE32-E72D297353CC}">
              <c16:uniqueId val="{00000000-8F14-4C1A-AFB3-86DDEF36D64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417.56</c:v>
                </c:pt>
                <c:pt idx="1">
                  <c:v>449.72</c:v>
                </c:pt>
                <c:pt idx="2">
                  <c:v>437.27</c:v>
                </c:pt>
                <c:pt idx="3">
                  <c:v>456.72</c:v>
                </c:pt>
                <c:pt idx="4">
                  <c:v>481.96</c:v>
                </c:pt>
              </c:numCache>
            </c:numRef>
          </c:val>
          <c:smooth val="0"/>
          <c:extLst>
            <c:ext xmlns:c16="http://schemas.microsoft.com/office/drawing/2014/chart" uri="{C3380CC4-5D6E-409C-BE32-E72D297353CC}">
              <c16:uniqueId val="{00000001-8F14-4C1A-AFB3-86DDEF36D64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兵庫県　香美町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54">
        <f>データ!S6</f>
        <v>15657</v>
      </c>
      <c r="AM8" s="54"/>
      <c r="AN8" s="54"/>
      <c r="AO8" s="54"/>
      <c r="AP8" s="54"/>
      <c r="AQ8" s="54"/>
      <c r="AR8" s="54"/>
      <c r="AS8" s="54"/>
      <c r="AT8" s="53">
        <f>データ!T6</f>
        <v>368.77</v>
      </c>
      <c r="AU8" s="53"/>
      <c r="AV8" s="53"/>
      <c r="AW8" s="53"/>
      <c r="AX8" s="53"/>
      <c r="AY8" s="53"/>
      <c r="AZ8" s="53"/>
      <c r="BA8" s="53"/>
      <c r="BB8" s="53">
        <f>データ!U6</f>
        <v>42.46</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56.28</v>
      </c>
      <c r="J10" s="53"/>
      <c r="K10" s="53"/>
      <c r="L10" s="53"/>
      <c r="M10" s="53"/>
      <c r="N10" s="53"/>
      <c r="O10" s="53"/>
      <c r="P10" s="53">
        <f>データ!P6</f>
        <v>0.96</v>
      </c>
      <c r="Q10" s="53"/>
      <c r="R10" s="53"/>
      <c r="S10" s="53"/>
      <c r="T10" s="53"/>
      <c r="U10" s="53"/>
      <c r="V10" s="53"/>
      <c r="W10" s="53">
        <f>データ!Q6</f>
        <v>85.22</v>
      </c>
      <c r="X10" s="53"/>
      <c r="Y10" s="53"/>
      <c r="Z10" s="53"/>
      <c r="AA10" s="53"/>
      <c r="AB10" s="53"/>
      <c r="AC10" s="53"/>
      <c r="AD10" s="54">
        <f>データ!R6</f>
        <v>4587</v>
      </c>
      <c r="AE10" s="54"/>
      <c r="AF10" s="54"/>
      <c r="AG10" s="54"/>
      <c r="AH10" s="54"/>
      <c r="AI10" s="54"/>
      <c r="AJ10" s="54"/>
      <c r="AK10" s="2"/>
      <c r="AL10" s="54">
        <f>データ!V6</f>
        <v>147</v>
      </c>
      <c r="AM10" s="54"/>
      <c r="AN10" s="54"/>
      <c r="AO10" s="54"/>
      <c r="AP10" s="54"/>
      <c r="AQ10" s="54"/>
      <c r="AR10" s="54"/>
      <c r="AS10" s="54"/>
      <c r="AT10" s="53">
        <f>データ!W6</f>
        <v>7.0000000000000007E-2</v>
      </c>
      <c r="AU10" s="53"/>
      <c r="AV10" s="53"/>
      <c r="AW10" s="53"/>
      <c r="AX10" s="53"/>
      <c r="AY10" s="53"/>
      <c r="AZ10" s="53"/>
      <c r="BA10" s="53"/>
      <c r="BB10" s="53">
        <f>データ!X6</f>
        <v>2100</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【102.33】</v>
      </c>
      <c r="F85" s="12" t="str">
        <f>データ!AT6</f>
        <v>【114.08】</v>
      </c>
      <c r="G85" s="12" t="str">
        <f>データ!BE6</f>
        <v>【68.63】</v>
      </c>
      <c r="H85" s="12" t="str">
        <f>データ!BP6</f>
        <v>【1,069.89】</v>
      </c>
      <c r="I85" s="12" t="str">
        <f>データ!CA6</f>
        <v>【39.89】</v>
      </c>
      <c r="J85" s="12" t="str">
        <f>データ!CL6</f>
        <v>【426.52】</v>
      </c>
      <c r="K85" s="12" t="str">
        <f>データ!CW6</f>
        <v>【28.16】</v>
      </c>
      <c r="L85" s="12" t="str">
        <f>データ!DH6</f>
        <v>【80.73】</v>
      </c>
      <c r="M85" s="12" t="str">
        <f>データ!DS6</f>
        <v>【30.98】</v>
      </c>
      <c r="N85" s="12" t="str">
        <f>データ!ED6</f>
        <v>【0.00】</v>
      </c>
      <c r="O85" s="12" t="str">
        <f>データ!EO6</f>
        <v>【0.00】</v>
      </c>
    </row>
  </sheetData>
  <sheetProtection algorithmName="SHA-512" hashValue="fGXKMprmHKrfvCEOdCZF10mGDm/0SerrdO0+QxE3pCddCUGBuygN2VTTlGXvwed7JYXnUqmBjIkzpy/oa2xeqw==" saltValue="UCmEOyO/3lUJ1PfbkMygn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285854</v>
      </c>
      <c r="D6" s="19">
        <f t="shared" si="3"/>
        <v>46</v>
      </c>
      <c r="E6" s="19">
        <f t="shared" si="3"/>
        <v>17</v>
      </c>
      <c r="F6" s="19">
        <f t="shared" si="3"/>
        <v>6</v>
      </c>
      <c r="G6" s="19">
        <f t="shared" si="3"/>
        <v>0</v>
      </c>
      <c r="H6" s="19" t="str">
        <f t="shared" si="3"/>
        <v>兵庫県　香美町</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56.28</v>
      </c>
      <c r="P6" s="20">
        <f t="shared" si="3"/>
        <v>0.96</v>
      </c>
      <c r="Q6" s="20">
        <f t="shared" si="3"/>
        <v>85.22</v>
      </c>
      <c r="R6" s="20">
        <f t="shared" si="3"/>
        <v>4587</v>
      </c>
      <c r="S6" s="20">
        <f t="shared" si="3"/>
        <v>15657</v>
      </c>
      <c r="T6" s="20">
        <f t="shared" si="3"/>
        <v>368.77</v>
      </c>
      <c r="U6" s="20">
        <f t="shared" si="3"/>
        <v>42.46</v>
      </c>
      <c r="V6" s="20">
        <f t="shared" si="3"/>
        <v>147</v>
      </c>
      <c r="W6" s="20">
        <f t="shared" si="3"/>
        <v>7.0000000000000007E-2</v>
      </c>
      <c r="X6" s="20">
        <f t="shared" si="3"/>
        <v>2100</v>
      </c>
      <c r="Y6" s="21">
        <f>IF(Y7="",NA(),Y7)</f>
        <v>120.75</v>
      </c>
      <c r="Z6" s="21">
        <f t="shared" ref="Z6:AH6" si="4">IF(Z7="",NA(),Z7)</f>
        <v>135.47</v>
      </c>
      <c r="AA6" s="21">
        <f t="shared" si="4"/>
        <v>145.29</v>
      </c>
      <c r="AB6" s="21">
        <f t="shared" si="4"/>
        <v>145.04</v>
      </c>
      <c r="AC6" s="21">
        <f t="shared" si="4"/>
        <v>145.97999999999999</v>
      </c>
      <c r="AD6" s="21">
        <f t="shared" si="4"/>
        <v>99.33</v>
      </c>
      <c r="AE6" s="21">
        <f t="shared" si="4"/>
        <v>101.18</v>
      </c>
      <c r="AF6" s="21">
        <f t="shared" si="4"/>
        <v>99.89</v>
      </c>
      <c r="AG6" s="21">
        <f t="shared" si="4"/>
        <v>104.12</v>
      </c>
      <c r="AH6" s="21">
        <f t="shared" si="4"/>
        <v>105.98</v>
      </c>
      <c r="AI6" s="20" t="str">
        <f>IF(AI7="","",IF(AI7="-","【-】","【"&amp;SUBSTITUTE(TEXT(AI7,"#,##0.00"),"-","△")&amp;"】"))</f>
        <v>【102.33】</v>
      </c>
      <c r="AJ6" s="21">
        <f>IF(AJ7="",NA(),AJ7)</f>
        <v>217.33</v>
      </c>
      <c r="AK6" s="21">
        <f t="shared" ref="AK6:AS6" si="5">IF(AK7="",NA(),AK7)</f>
        <v>50.9</v>
      </c>
      <c r="AL6" s="20">
        <f t="shared" si="5"/>
        <v>0</v>
      </c>
      <c r="AM6" s="20">
        <f t="shared" si="5"/>
        <v>0</v>
      </c>
      <c r="AN6" s="20">
        <f t="shared" si="5"/>
        <v>0</v>
      </c>
      <c r="AO6" s="21">
        <f t="shared" si="5"/>
        <v>210</v>
      </c>
      <c r="AP6" s="21">
        <f t="shared" si="5"/>
        <v>140.63</v>
      </c>
      <c r="AQ6" s="21">
        <f t="shared" si="5"/>
        <v>163.84</v>
      </c>
      <c r="AR6" s="21">
        <f t="shared" si="5"/>
        <v>176.46</v>
      </c>
      <c r="AS6" s="21">
        <f t="shared" si="5"/>
        <v>181.51</v>
      </c>
      <c r="AT6" s="20" t="str">
        <f>IF(AT7="","",IF(AT7="-","【-】","【"&amp;SUBSTITUTE(TEXT(AT7,"#,##0.00"),"-","△")&amp;"】"))</f>
        <v>【114.08】</v>
      </c>
      <c r="AU6" s="21">
        <f>IF(AU7="",NA(),AU7)</f>
        <v>8.89</v>
      </c>
      <c r="AV6" s="21">
        <f t="shared" ref="AV6:BD6" si="6">IF(AV7="",NA(),AV7)</f>
        <v>38.299999999999997</v>
      </c>
      <c r="AW6" s="21">
        <f t="shared" si="6"/>
        <v>10.9</v>
      </c>
      <c r="AX6" s="21">
        <f t="shared" si="6"/>
        <v>12.65</v>
      </c>
      <c r="AY6" s="21">
        <f t="shared" si="6"/>
        <v>9.9</v>
      </c>
      <c r="AZ6" s="21">
        <f t="shared" si="6"/>
        <v>62.55</v>
      </c>
      <c r="BA6" s="21">
        <f t="shared" si="6"/>
        <v>56.53</v>
      </c>
      <c r="BB6" s="21">
        <f t="shared" si="6"/>
        <v>59.66</v>
      </c>
      <c r="BC6" s="21">
        <f t="shared" si="6"/>
        <v>61.64</v>
      </c>
      <c r="BD6" s="21">
        <f t="shared" si="6"/>
        <v>69.819999999999993</v>
      </c>
      <c r="BE6" s="20" t="str">
        <f>IF(BE7="","",IF(BE7="-","【-】","【"&amp;SUBSTITUTE(TEXT(BE7,"#,##0.00"),"-","△")&amp;"】"))</f>
        <v>【68.63】</v>
      </c>
      <c r="BF6" s="21">
        <f>IF(BF7="",NA(),BF7)</f>
        <v>915.02</v>
      </c>
      <c r="BG6" s="21">
        <f t="shared" ref="BG6:BO6" si="7">IF(BG7="",NA(),BG7)</f>
        <v>877.44</v>
      </c>
      <c r="BH6" s="21">
        <f t="shared" si="7"/>
        <v>882</v>
      </c>
      <c r="BI6" s="21">
        <f t="shared" si="7"/>
        <v>864.28</v>
      </c>
      <c r="BJ6" s="21">
        <f t="shared" si="7"/>
        <v>788.73</v>
      </c>
      <c r="BK6" s="21">
        <f t="shared" si="7"/>
        <v>998.42</v>
      </c>
      <c r="BL6" s="21">
        <f t="shared" si="7"/>
        <v>1095.52</v>
      </c>
      <c r="BM6" s="21">
        <f t="shared" si="7"/>
        <v>1056.55</v>
      </c>
      <c r="BN6" s="21">
        <f t="shared" si="7"/>
        <v>1278.54</v>
      </c>
      <c r="BO6" s="21">
        <f t="shared" si="7"/>
        <v>1149.7</v>
      </c>
      <c r="BP6" s="20" t="str">
        <f>IF(BP7="","",IF(BP7="-","【-】","【"&amp;SUBSTITUTE(TEXT(BP7,"#,##0.00"),"-","△")&amp;"】"))</f>
        <v>【1,069.89】</v>
      </c>
      <c r="BQ6" s="21">
        <f>IF(BQ7="",NA(),BQ7)</f>
        <v>45.58</v>
      </c>
      <c r="BR6" s="21">
        <f t="shared" ref="BR6:BZ6" si="8">IF(BR7="",NA(),BR7)</f>
        <v>59.83</v>
      </c>
      <c r="BS6" s="21">
        <f t="shared" si="8"/>
        <v>54.78</v>
      </c>
      <c r="BT6" s="21">
        <f t="shared" si="8"/>
        <v>48.54</v>
      </c>
      <c r="BU6" s="21">
        <f t="shared" si="8"/>
        <v>62.94</v>
      </c>
      <c r="BV6" s="21">
        <f t="shared" si="8"/>
        <v>41.41</v>
      </c>
      <c r="BW6" s="21">
        <f t="shared" si="8"/>
        <v>39.64</v>
      </c>
      <c r="BX6" s="21">
        <f t="shared" si="8"/>
        <v>40</v>
      </c>
      <c r="BY6" s="21">
        <f t="shared" si="8"/>
        <v>38.74</v>
      </c>
      <c r="BZ6" s="21">
        <f t="shared" si="8"/>
        <v>35.96</v>
      </c>
      <c r="CA6" s="20" t="str">
        <f>IF(CA7="","",IF(CA7="-","【-】","【"&amp;SUBSTITUTE(TEXT(CA7,"#,##0.00"),"-","△")&amp;"】"))</f>
        <v>【39.89】</v>
      </c>
      <c r="CB6" s="21">
        <f>IF(CB7="",NA(),CB7)</f>
        <v>494.72</v>
      </c>
      <c r="CC6" s="21">
        <f t="shared" ref="CC6:CK6" si="9">IF(CC7="",NA(),CC7)</f>
        <v>375.24</v>
      </c>
      <c r="CD6" s="21">
        <f t="shared" si="9"/>
        <v>409.45</v>
      </c>
      <c r="CE6" s="21">
        <f t="shared" si="9"/>
        <v>460.78</v>
      </c>
      <c r="CF6" s="21">
        <f t="shared" si="9"/>
        <v>355.33</v>
      </c>
      <c r="CG6" s="21">
        <f t="shared" si="9"/>
        <v>417.56</v>
      </c>
      <c r="CH6" s="21">
        <f t="shared" si="9"/>
        <v>449.72</v>
      </c>
      <c r="CI6" s="21">
        <f t="shared" si="9"/>
        <v>437.27</v>
      </c>
      <c r="CJ6" s="21">
        <f t="shared" si="9"/>
        <v>456.72</v>
      </c>
      <c r="CK6" s="21">
        <f t="shared" si="9"/>
        <v>481.96</v>
      </c>
      <c r="CL6" s="20" t="str">
        <f>IF(CL7="","",IF(CL7="-","【-】","【"&amp;SUBSTITUTE(TEXT(CL7,"#,##0.00"),"-","△")&amp;"】"))</f>
        <v>【426.52】</v>
      </c>
      <c r="CM6" s="21">
        <f>IF(CM7="",NA(),CM7)</f>
        <v>32.61</v>
      </c>
      <c r="CN6" s="21">
        <f t="shared" ref="CN6:CV6" si="10">IF(CN7="",NA(),CN7)</f>
        <v>31.88</v>
      </c>
      <c r="CO6" s="21">
        <f t="shared" si="10"/>
        <v>30.43</v>
      </c>
      <c r="CP6" s="21">
        <f t="shared" si="10"/>
        <v>31.88</v>
      </c>
      <c r="CQ6" s="21">
        <f t="shared" si="10"/>
        <v>32.61</v>
      </c>
      <c r="CR6" s="21">
        <f t="shared" si="10"/>
        <v>32.479999999999997</v>
      </c>
      <c r="CS6" s="21">
        <f t="shared" si="10"/>
        <v>30.19</v>
      </c>
      <c r="CT6" s="21">
        <f t="shared" si="10"/>
        <v>28.77</v>
      </c>
      <c r="CU6" s="21">
        <f t="shared" si="10"/>
        <v>26.22</v>
      </c>
      <c r="CV6" s="21">
        <f t="shared" si="10"/>
        <v>26.12</v>
      </c>
      <c r="CW6" s="20" t="str">
        <f>IF(CW7="","",IF(CW7="-","【-】","【"&amp;SUBSTITUTE(TEXT(CW7,"#,##0.00"),"-","△")&amp;"】"))</f>
        <v>【28.16】</v>
      </c>
      <c r="CX6" s="21">
        <f>IF(CX7="",NA(),CX7)</f>
        <v>98.77</v>
      </c>
      <c r="CY6" s="21">
        <f t="shared" ref="CY6:DG6" si="11">IF(CY7="",NA(),CY7)</f>
        <v>98.76</v>
      </c>
      <c r="CZ6" s="21">
        <f t="shared" si="11"/>
        <v>98.74</v>
      </c>
      <c r="DA6" s="21">
        <f t="shared" si="11"/>
        <v>98.68</v>
      </c>
      <c r="DB6" s="21">
        <f t="shared" si="11"/>
        <v>98.64</v>
      </c>
      <c r="DC6" s="21">
        <f t="shared" si="11"/>
        <v>79.2</v>
      </c>
      <c r="DD6" s="21">
        <f t="shared" si="11"/>
        <v>79.09</v>
      </c>
      <c r="DE6" s="21">
        <f t="shared" si="11"/>
        <v>78.900000000000006</v>
      </c>
      <c r="DF6" s="21">
        <f t="shared" si="11"/>
        <v>78.03</v>
      </c>
      <c r="DG6" s="21">
        <f t="shared" si="11"/>
        <v>78.55</v>
      </c>
      <c r="DH6" s="20" t="str">
        <f>IF(DH7="","",IF(DH7="-","【-】","【"&amp;SUBSTITUTE(TEXT(DH7,"#,##0.00"),"-","△")&amp;"】"))</f>
        <v>【80.73】</v>
      </c>
      <c r="DI6" s="21">
        <f>IF(DI7="",NA(),DI7)</f>
        <v>31.95</v>
      </c>
      <c r="DJ6" s="21">
        <f t="shared" ref="DJ6:DR6" si="12">IF(DJ7="",NA(),DJ7)</f>
        <v>34.99</v>
      </c>
      <c r="DK6" s="21">
        <f t="shared" si="12"/>
        <v>37.17</v>
      </c>
      <c r="DL6" s="21">
        <f t="shared" si="12"/>
        <v>38.47</v>
      </c>
      <c r="DM6" s="21">
        <f t="shared" si="12"/>
        <v>40.53</v>
      </c>
      <c r="DN6" s="21">
        <f t="shared" si="12"/>
        <v>28.97</v>
      </c>
      <c r="DO6" s="21">
        <f t="shared" si="12"/>
        <v>20.14</v>
      </c>
      <c r="DP6" s="21">
        <f t="shared" si="12"/>
        <v>23.17</v>
      </c>
      <c r="DQ6" s="21">
        <f t="shared" si="12"/>
        <v>25.29</v>
      </c>
      <c r="DR6" s="21">
        <f t="shared" si="12"/>
        <v>28.31</v>
      </c>
      <c r="DS6" s="20" t="str">
        <f>IF(DS7="","",IF(DS7="-","【-】","【"&amp;SUBSTITUTE(TEXT(DS7,"#,##0.00"),"-","△")&amp;"】"))</f>
        <v>【30.98】</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1.6</v>
      </c>
      <c r="EL6" s="21">
        <f t="shared" si="14"/>
        <v>0.01</v>
      </c>
      <c r="EM6" s="21">
        <f t="shared" si="14"/>
        <v>0.01</v>
      </c>
      <c r="EN6" s="20">
        <f t="shared" si="14"/>
        <v>0</v>
      </c>
      <c r="EO6" s="20" t="str">
        <f>IF(EO7="","",IF(EO7="-","【-】","【"&amp;SUBSTITUTE(TEXT(EO7,"#,##0.00"),"-","△")&amp;"】"))</f>
        <v>【0.00】</v>
      </c>
    </row>
    <row r="7" spans="1:148" s="22" customFormat="1" x14ac:dyDescent="0.15">
      <c r="A7" s="14"/>
      <c r="B7" s="23">
        <v>2023</v>
      </c>
      <c r="C7" s="23">
        <v>285854</v>
      </c>
      <c r="D7" s="23">
        <v>46</v>
      </c>
      <c r="E7" s="23">
        <v>17</v>
      </c>
      <c r="F7" s="23">
        <v>6</v>
      </c>
      <c r="G7" s="23">
        <v>0</v>
      </c>
      <c r="H7" s="23" t="s">
        <v>96</v>
      </c>
      <c r="I7" s="23" t="s">
        <v>97</v>
      </c>
      <c r="J7" s="23" t="s">
        <v>98</v>
      </c>
      <c r="K7" s="23" t="s">
        <v>99</v>
      </c>
      <c r="L7" s="23" t="s">
        <v>100</v>
      </c>
      <c r="M7" s="23" t="s">
        <v>101</v>
      </c>
      <c r="N7" s="24" t="s">
        <v>102</v>
      </c>
      <c r="O7" s="24">
        <v>56.28</v>
      </c>
      <c r="P7" s="24">
        <v>0.96</v>
      </c>
      <c r="Q7" s="24">
        <v>85.22</v>
      </c>
      <c r="R7" s="24">
        <v>4587</v>
      </c>
      <c r="S7" s="24">
        <v>15657</v>
      </c>
      <c r="T7" s="24">
        <v>368.77</v>
      </c>
      <c r="U7" s="24">
        <v>42.46</v>
      </c>
      <c r="V7" s="24">
        <v>147</v>
      </c>
      <c r="W7" s="24">
        <v>7.0000000000000007E-2</v>
      </c>
      <c r="X7" s="24">
        <v>2100</v>
      </c>
      <c r="Y7" s="24">
        <v>120.75</v>
      </c>
      <c r="Z7" s="24">
        <v>135.47</v>
      </c>
      <c r="AA7" s="24">
        <v>145.29</v>
      </c>
      <c r="AB7" s="24">
        <v>145.04</v>
      </c>
      <c r="AC7" s="24">
        <v>145.97999999999999</v>
      </c>
      <c r="AD7" s="24">
        <v>99.33</v>
      </c>
      <c r="AE7" s="24">
        <v>101.18</v>
      </c>
      <c r="AF7" s="24">
        <v>99.89</v>
      </c>
      <c r="AG7" s="24">
        <v>104.12</v>
      </c>
      <c r="AH7" s="24">
        <v>105.98</v>
      </c>
      <c r="AI7" s="24">
        <v>102.33</v>
      </c>
      <c r="AJ7" s="24">
        <v>217.33</v>
      </c>
      <c r="AK7" s="24">
        <v>50.9</v>
      </c>
      <c r="AL7" s="24">
        <v>0</v>
      </c>
      <c r="AM7" s="24">
        <v>0</v>
      </c>
      <c r="AN7" s="24">
        <v>0</v>
      </c>
      <c r="AO7" s="24">
        <v>210</v>
      </c>
      <c r="AP7" s="24">
        <v>140.63</v>
      </c>
      <c r="AQ7" s="24">
        <v>163.84</v>
      </c>
      <c r="AR7" s="24">
        <v>176.46</v>
      </c>
      <c r="AS7" s="24">
        <v>181.51</v>
      </c>
      <c r="AT7" s="24">
        <v>114.08</v>
      </c>
      <c r="AU7" s="24">
        <v>8.89</v>
      </c>
      <c r="AV7" s="24">
        <v>38.299999999999997</v>
      </c>
      <c r="AW7" s="24">
        <v>10.9</v>
      </c>
      <c r="AX7" s="24">
        <v>12.65</v>
      </c>
      <c r="AY7" s="24">
        <v>9.9</v>
      </c>
      <c r="AZ7" s="24">
        <v>62.55</v>
      </c>
      <c r="BA7" s="24">
        <v>56.53</v>
      </c>
      <c r="BB7" s="24">
        <v>59.66</v>
      </c>
      <c r="BC7" s="24">
        <v>61.64</v>
      </c>
      <c r="BD7" s="24">
        <v>69.819999999999993</v>
      </c>
      <c r="BE7" s="24">
        <v>68.63</v>
      </c>
      <c r="BF7" s="24">
        <v>915.02</v>
      </c>
      <c r="BG7" s="24">
        <v>877.44</v>
      </c>
      <c r="BH7" s="24">
        <v>882</v>
      </c>
      <c r="BI7" s="24">
        <v>864.28</v>
      </c>
      <c r="BJ7" s="24">
        <v>788.73</v>
      </c>
      <c r="BK7" s="24">
        <v>998.42</v>
      </c>
      <c r="BL7" s="24">
        <v>1095.52</v>
      </c>
      <c r="BM7" s="24">
        <v>1056.55</v>
      </c>
      <c r="BN7" s="24">
        <v>1278.54</v>
      </c>
      <c r="BO7" s="24">
        <v>1149.7</v>
      </c>
      <c r="BP7" s="24">
        <v>1069.8900000000001</v>
      </c>
      <c r="BQ7" s="24">
        <v>45.58</v>
      </c>
      <c r="BR7" s="24">
        <v>59.83</v>
      </c>
      <c r="BS7" s="24">
        <v>54.78</v>
      </c>
      <c r="BT7" s="24">
        <v>48.54</v>
      </c>
      <c r="BU7" s="24">
        <v>62.94</v>
      </c>
      <c r="BV7" s="24">
        <v>41.41</v>
      </c>
      <c r="BW7" s="24">
        <v>39.64</v>
      </c>
      <c r="BX7" s="24">
        <v>40</v>
      </c>
      <c r="BY7" s="24">
        <v>38.74</v>
      </c>
      <c r="BZ7" s="24">
        <v>35.96</v>
      </c>
      <c r="CA7" s="24">
        <v>39.89</v>
      </c>
      <c r="CB7" s="24">
        <v>494.72</v>
      </c>
      <c r="CC7" s="24">
        <v>375.24</v>
      </c>
      <c r="CD7" s="24">
        <v>409.45</v>
      </c>
      <c r="CE7" s="24">
        <v>460.78</v>
      </c>
      <c r="CF7" s="24">
        <v>355.33</v>
      </c>
      <c r="CG7" s="24">
        <v>417.56</v>
      </c>
      <c r="CH7" s="24">
        <v>449.72</v>
      </c>
      <c r="CI7" s="24">
        <v>437.27</v>
      </c>
      <c r="CJ7" s="24">
        <v>456.72</v>
      </c>
      <c r="CK7" s="24">
        <v>481.96</v>
      </c>
      <c r="CL7" s="24">
        <v>426.52</v>
      </c>
      <c r="CM7" s="24">
        <v>32.61</v>
      </c>
      <c r="CN7" s="24">
        <v>31.88</v>
      </c>
      <c r="CO7" s="24">
        <v>30.43</v>
      </c>
      <c r="CP7" s="24">
        <v>31.88</v>
      </c>
      <c r="CQ7" s="24">
        <v>32.61</v>
      </c>
      <c r="CR7" s="24">
        <v>32.479999999999997</v>
      </c>
      <c r="CS7" s="24">
        <v>30.19</v>
      </c>
      <c r="CT7" s="24">
        <v>28.77</v>
      </c>
      <c r="CU7" s="24">
        <v>26.22</v>
      </c>
      <c r="CV7" s="24">
        <v>26.12</v>
      </c>
      <c r="CW7" s="24">
        <v>28.16</v>
      </c>
      <c r="CX7" s="24">
        <v>98.77</v>
      </c>
      <c r="CY7" s="24">
        <v>98.76</v>
      </c>
      <c r="CZ7" s="24">
        <v>98.74</v>
      </c>
      <c r="DA7" s="24">
        <v>98.68</v>
      </c>
      <c r="DB7" s="24">
        <v>98.64</v>
      </c>
      <c r="DC7" s="24">
        <v>79.2</v>
      </c>
      <c r="DD7" s="24">
        <v>79.09</v>
      </c>
      <c r="DE7" s="24">
        <v>78.900000000000006</v>
      </c>
      <c r="DF7" s="24">
        <v>78.03</v>
      </c>
      <c r="DG7" s="24">
        <v>78.55</v>
      </c>
      <c r="DH7" s="24">
        <v>80.73</v>
      </c>
      <c r="DI7" s="24">
        <v>31.95</v>
      </c>
      <c r="DJ7" s="24">
        <v>34.99</v>
      </c>
      <c r="DK7" s="24">
        <v>37.17</v>
      </c>
      <c r="DL7" s="24">
        <v>38.47</v>
      </c>
      <c r="DM7" s="24">
        <v>40.53</v>
      </c>
      <c r="DN7" s="24">
        <v>28.97</v>
      </c>
      <c r="DO7" s="24">
        <v>20.14</v>
      </c>
      <c r="DP7" s="24">
        <v>23.17</v>
      </c>
      <c r="DQ7" s="24">
        <v>25.29</v>
      </c>
      <c r="DR7" s="24">
        <v>28.31</v>
      </c>
      <c r="DS7" s="24">
        <v>30.98</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1.6</v>
      </c>
      <c r="EL7" s="24">
        <v>0.01</v>
      </c>
      <c r="EM7" s="24">
        <v>0.01</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岡田　哲弥</cp:lastModifiedBy>
  <dcterms:created xsi:type="dcterms:W3CDTF">2025-01-24T07:21:57Z</dcterms:created>
  <dcterms:modified xsi:type="dcterms:W3CDTF">2025-02-05T06:18:08Z</dcterms:modified>
  <cp:category/>
</cp:coreProperties>
</file>