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nas01\財政課\財政公表\04 財政状況資料集・経営比較分析表\R4年度\R4経営比較分析表（水道・病院・下水道・観光施設）\"/>
    </mc:Choice>
  </mc:AlternateContent>
  <xr:revisionPtr revIDLastSave="0" documentId="13_ncr:1_{86648CDF-0959-46DB-BB14-3E414AEB062E}" xr6:coauthVersionLast="47" xr6:coauthVersionMax="47" xr10:uidLastSave="{00000000-0000-0000-0000-000000000000}"/>
  <workbookProtection workbookAlgorithmName="SHA-512" workbookHashValue="p7obk0HiGGyaKp14mbaA2aJHr43N9uJ59wkLlUVDHAPvAFuHF7KyUt9x9mjdSP15iJIBdTXzNYK979NWSjqOFw==" workbookSaltValue="PO8ewjUfqU4gFkMynPcPTA==" workbookSpinCount="100000" lockStructure="1"/>
  <bookViews>
    <workbookView xWindow="-120" yWindow="-120" windowWidth="24240" windowHeight="1314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W6" i="5"/>
  <c r="V6" i="5"/>
  <c r="U6" i="5"/>
  <c r="BB8" i="4" s="1"/>
  <c r="T6" i="5"/>
  <c r="AT8" i="4" s="1"/>
  <c r="S6" i="5"/>
  <c r="R6" i="5"/>
  <c r="AD10" i="4" s="1"/>
  <c r="Q6" i="5"/>
  <c r="P6" i="5"/>
  <c r="O6" i="5"/>
  <c r="N6" i="5"/>
  <c r="B10" i="4" s="1"/>
  <c r="M6" i="5"/>
  <c r="AD8" i="4" s="1"/>
  <c r="L6" i="5"/>
  <c r="W8" i="4" s="1"/>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I85" i="4"/>
  <c r="G85" i="4"/>
  <c r="F85" i="4"/>
  <c r="BB10" i="4"/>
  <c r="AT10" i="4"/>
  <c r="AL10" i="4"/>
  <c r="W10" i="4"/>
  <c r="P10" i="4"/>
  <c r="I10" i="4"/>
  <c r="AL8" i="4"/>
  <c r="P8" i="4"/>
  <c r="B6" i="4"/>
</calcChain>
</file>

<file path=xl/sharedStrings.xml><?xml version="1.0" encoding="utf-8"?>
<sst xmlns="http://schemas.openxmlformats.org/spreadsheetml/2006/main" count="231" uniqueCount="118">
  <si>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</si>
  <si>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</si>
  <si>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</si>
  <si>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</si>
  <si>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</si>
  <si>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</si>
  <si>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</si>
  <si>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</si>
  <si>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</si>
  <si>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</si>
  <si>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</si>
  <si>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</si>
  <si>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</si>
  <si>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</si>
  <si>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</si>
  <si>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</si>
  <si>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</si>
  <si>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</si>
  <si>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</si>
  <si>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</si>
  <si>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</si>
  <si>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</si>
  <si>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</si>
  <si>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</si>
  <si>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</si>
  <si>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</si>
  <si>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</si>
  <si>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</si>
  <si>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</si>
  <si>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</si>
  <si>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</si>
  <si>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</si>
  <si>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</si>
  <si>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</si>
  <si>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</si>
  <si>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</si>
  <si>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</si>
  <si>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</si>
  <si>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</si>
  <si>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</si>
  <si>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</si>
  <si>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</si>
  <si>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</si>
  <si>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</si>
  <si>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</si>
  <si>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</si>
  <si>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</si>
  <si>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</si>
  <si>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</si>
  <si>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</si>
  <si>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</si>
  <si>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</si>
  <si>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</si>
  <si>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</si>
  <si>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</si>
  <si>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</si>
  <si>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</si>
  <si>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</si>
  <si>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</si>
  <si>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</si>
  <si>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</si>
  <si>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</si>
  <si>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</si>
  <si>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</si>
  <si>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</si>
  <si>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</si>
  <si>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</si>
  <si>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</si>
  <si>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</si>
  <si>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</si>
  <si>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</si>
  <si>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</si>
  <si>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</si>
  <si>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</si>
  <si>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</si>
  <si>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</si>
  <si>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</si>
  <si>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</si>
  <si>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</si>
  <si>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</si>
  <si>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</si>
  <si>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</si>
  <si>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</si>
  <si>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</si>
  <si>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</si>
  <si>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</si>
  <si>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</si>
  <si>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</si>
  <si>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</si>
  <si>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</si>
  <si>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</si>
  <si>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</si>
  <si>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</si>
  <si>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</si>
  <si>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</si>
  <si>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</si>
  <si>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兵庫県　香美町</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</si>
  <si>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</si>
  <si>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</si>
  <si>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</si>
  <si>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</si>
  <si>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</si>
  <si>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</si>
  <si>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</si>
  <si>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</si>
  <si>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</si>
  <si>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</si>
  <si>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</si>
  <si>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</si>
  <si>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</si>
  <si>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</si>
  <si>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</si>
  <si>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</si>
  <si>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</si>
  <si>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</si>
  <si>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　供用開始（最初：平成10年3月、最終：平成15年8月)から25年が経過したところで、水洗化率は89.09％と前年度から0.13ﾎﾟｲﾝﾄの減となっている。
　水洗化率の向上による有収水量の増加、使用料収入の確保が大きな課題となっているが、今後は人口減少等の影響から本事業の運営に必要となる財源の確保が課題となっている。
　当面は、下水道事業資本費平準化債発行の継続による企業債元金償還金の財源確保、財政課との協議による一般会計繰入金の確保等、中長期的な経営の基本計画である「経営戦略」に基づく運営を進めることで、本事業の現金による収支が均衡するよう、運営に必要な財源を確保していきたいと考えている。
　なお、本町では、平成20年度から計3回（平成20年10月、平成23年7月、平成26年7月）の使用料改定を行っている。</t>
    <rPh sb="55" eb="58">
      <t>ゼンネンド</t>
    </rPh>
    <phoneticPr fontId="4"/>
  </si>
  <si>
    <t>　農業集落排水事業（5処理区）は供用開始（最初：平成10年3月、最終：平成15年8月)から25年が経過したところであるが、有形固定資産減価償却率は33.09％で100％を下回っている（保有資産の法定耐用年数に到達していない）ことから、現段階では、機械設備等の定期的な点検整備を行うことで、大規模な更新事業等を行う必要はないと考えている。</t>
    <phoneticPr fontId="4"/>
  </si>
  <si>
    <t>　経常収支比率は125.86％となり、100％超え（単年度収支が黒字）となっている。比率の分母を構成する経常費用のうち減価償却費が減少する傾向にあることから、今後も増加することが見込まれる。
　累積欠損金比率は、平成24年度以前（地方公営企業法適用前）に発行した下水道事業資本費平準化債等の影響から1,744.14％となり、類似団体平均、全国平均を大幅に上回っている。
　流動比率は6.56％となり、100％を大きく下回っている（1年以内の支払いに対応する資金が同年度末で不足）が、比率の分母となる流動負債のうち企業債償還金（翌年度償還分）に係る財源は、下水道使用料の他に1年以内に収入する一般会計繰入金、下水道事業資本費平準化債等を予定していることから、大きな影響はないと考えている。
　経費回収率は57.37％となり、100％未満（費用が使用料収入以外（繰入金等）で賄われている）となっていて、類似団体平均、全国平均程度となっている。また、汚水処理原価は402.91円となり、類似団体平均、全国平均を大きく上回っている（有収水量1㎥当たりの処理費が高い）。今後は、水洗化率（89.09％）を少しでも向上させることができるような取組（接続促進）を進めることで、有収水量の確保、使用料収入の確保につなげていきたいと考えてい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</si>
</sst>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351-4CCC-B5BE-27657928B5D6}"/>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0.02</c:v>
                </c:pt>
                <c:pt idx="2">
                  <c:v>0.25</c:v>
                </c:pt>
                <c:pt idx="3">
                  <c:v>0.05</c:v>
                </c:pt>
                <c:pt idx="4">
                  <c:v>0.03</c:v>
                </c:pt>
              </c:numCache>
            </c:numRef>
          </c:val>
          <c:smooth val="0"/>
          <c:extLst>
            <c:ext xmlns:c16="http://schemas.microsoft.com/office/drawing/2014/chart" uri="{C3380CC4-5D6E-409C-BE32-E72D297353CC}">
              <c16:uniqueId val="{00000001-4351-4CCC-B5BE-27657928B5D6}"/>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31.87</c:v>
                </c:pt>
                <c:pt idx="1">
                  <c:v>30.93</c:v>
                </c:pt>
                <c:pt idx="2">
                  <c:v>30.93</c:v>
                </c:pt>
                <c:pt idx="3">
                  <c:v>29.39</c:v>
                </c:pt>
                <c:pt idx="4">
                  <c:v>28.3</c:v>
                </c:pt>
              </c:numCache>
            </c:numRef>
          </c:val>
          <c:extLst>
            <c:ext xmlns:c16="http://schemas.microsoft.com/office/drawing/2014/chart" uri="{C3380CC4-5D6E-409C-BE32-E72D297353CC}">
              <c16:uniqueId val="{00000000-7E3D-4D0C-BA3C-B4196A0483FB}"/>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50.68</c:v>
                </c:pt>
                <c:pt idx="1">
                  <c:v>50.14</c:v>
                </c:pt>
                <c:pt idx="2">
                  <c:v>54.83</c:v>
                </c:pt>
                <c:pt idx="3">
                  <c:v>66.53</c:v>
                </c:pt>
                <c:pt idx="4">
                  <c:v>52.35</c:v>
                </c:pt>
              </c:numCache>
            </c:numRef>
          </c:val>
          <c:smooth val="0"/>
          <c:extLst>
            <c:ext xmlns:c16="http://schemas.microsoft.com/office/drawing/2014/chart" uri="{C3380CC4-5D6E-409C-BE32-E72D297353CC}">
              <c16:uniqueId val="{00000001-7E3D-4D0C-BA3C-B4196A0483FB}"/>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88.17</c:v>
                </c:pt>
                <c:pt idx="1">
                  <c:v>88.78</c:v>
                </c:pt>
                <c:pt idx="2">
                  <c:v>89.12</c:v>
                </c:pt>
                <c:pt idx="3">
                  <c:v>89.22</c:v>
                </c:pt>
                <c:pt idx="4">
                  <c:v>89.09</c:v>
                </c:pt>
              </c:numCache>
            </c:numRef>
          </c:val>
          <c:extLst>
            <c:ext xmlns:c16="http://schemas.microsoft.com/office/drawing/2014/chart" uri="{C3380CC4-5D6E-409C-BE32-E72D297353CC}">
              <c16:uniqueId val="{00000000-E479-444D-B132-45B0929BF142}"/>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84.86</c:v>
                </c:pt>
                <c:pt idx="1">
                  <c:v>84.98</c:v>
                </c:pt>
                <c:pt idx="2">
                  <c:v>84.7</c:v>
                </c:pt>
                <c:pt idx="3">
                  <c:v>84.67</c:v>
                </c:pt>
                <c:pt idx="4">
                  <c:v>84.39</c:v>
                </c:pt>
              </c:numCache>
            </c:numRef>
          </c:val>
          <c:smooth val="0"/>
          <c:extLst>
            <c:ext xmlns:c16="http://schemas.microsoft.com/office/drawing/2014/chart" uri="{C3380CC4-5D6E-409C-BE32-E72D297353CC}">
              <c16:uniqueId val="{00000001-E479-444D-B132-45B0929BF142}"/>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97.89</c:v>
                </c:pt>
                <c:pt idx="1">
                  <c:v>97.92</c:v>
                </c:pt>
                <c:pt idx="2">
                  <c:v>119.12</c:v>
                </c:pt>
                <c:pt idx="3">
                  <c:v>124.12</c:v>
                </c:pt>
                <c:pt idx="4">
                  <c:v>125.86</c:v>
                </c:pt>
              </c:numCache>
            </c:numRef>
          </c:val>
          <c:extLst>
            <c:ext xmlns:c16="http://schemas.microsoft.com/office/drawing/2014/chart" uri="{C3380CC4-5D6E-409C-BE32-E72D297353CC}">
              <c16:uniqueId val="{00000000-F279-4196-9E25-FA0FCCD969DE}"/>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101.77</c:v>
                </c:pt>
                <c:pt idx="1">
                  <c:v>103.6</c:v>
                </c:pt>
                <c:pt idx="2">
                  <c:v>106.37</c:v>
                </c:pt>
                <c:pt idx="3">
                  <c:v>106.07</c:v>
                </c:pt>
                <c:pt idx="4">
                  <c:v>105.5</c:v>
                </c:pt>
              </c:numCache>
            </c:numRef>
          </c:val>
          <c:smooth val="0"/>
          <c:extLst>
            <c:ext xmlns:c16="http://schemas.microsoft.com/office/drawing/2014/chart" uri="{C3380CC4-5D6E-409C-BE32-E72D297353CC}">
              <c16:uniqueId val="{00000001-F279-4196-9E25-FA0FCCD969DE}"/>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22.3</c:v>
                </c:pt>
                <c:pt idx="1">
                  <c:v>25.53</c:v>
                </c:pt>
                <c:pt idx="2">
                  <c:v>28.17</c:v>
                </c:pt>
                <c:pt idx="3">
                  <c:v>30.95</c:v>
                </c:pt>
                <c:pt idx="4">
                  <c:v>33.090000000000003</c:v>
                </c:pt>
              </c:numCache>
            </c:numRef>
          </c:val>
          <c:extLst>
            <c:ext xmlns:c16="http://schemas.microsoft.com/office/drawing/2014/chart" uri="{C3380CC4-5D6E-409C-BE32-E72D297353CC}">
              <c16:uniqueId val="{00000000-06EE-44E0-B89C-DDCD2906952B}"/>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24.13</c:v>
                </c:pt>
                <c:pt idx="1">
                  <c:v>23.06</c:v>
                </c:pt>
                <c:pt idx="2">
                  <c:v>20.34</c:v>
                </c:pt>
                <c:pt idx="3">
                  <c:v>21.85</c:v>
                </c:pt>
                <c:pt idx="4">
                  <c:v>25.19</c:v>
                </c:pt>
              </c:numCache>
            </c:numRef>
          </c:val>
          <c:smooth val="0"/>
          <c:extLst>
            <c:ext xmlns:c16="http://schemas.microsoft.com/office/drawing/2014/chart" uri="{C3380CC4-5D6E-409C-BE32-E72D297353CC}">
              <c16:uniqueId val="{00000001-06EE-44E0-B89C-DDCD2906952B}"/>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383-43B7-8A25-718E0D266C62}"/>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5383-43B7-8A25-718E0D266C62}"/>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2317.9699999999998</c:v>
                </c:pt>
                <c:pt idx="1">
                  <c:v>2433.59</c:v>
                </c:pt>
                <c:pt idx="2">
                  <c:v>2273.5300000000002</c:v>
                </c:pt>
                <c:pt idx="3">
                  <c:v>2199.64</c:v>
                </c:pt>
                <c:pt idx="4">
                  <c:v>1744.14</c:v>
                </c:pt>
              </c:numCache>
            </c:numRef>
          </c:val>
          <c:extLst>
            <c:ext xmlns:c16="http://schemas.microsoft.com/office/drawing/2014/chart" uri="{C3380CC4-5D6E-409C-BE32-E72D297353CC}">
              <c16:uniqueId val="{00000000-9365-4CBC-8EEE-89319B929B0C}"/>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227.4</c:v>
                </c:pt>
                <c:pt idx="1">
                  <c:v>193.99</c:v>
                </c:pt>
                <c:pt idx="2">
                  <c:v>139.02000000000001</c:v>
                </c:pt>
                <c:pt idx="3">
                  <c:v>132.04</c:v>
                </c:pt>
                <c:pt idx="4">
                  <c:v>145.43</c:v>
                </c:pt>
              </c:numCache>
            </c:numRef>
          </c:val>
          <c:smooth val="0"/>
          <c:extLst>
            <c:ext xmlns:c16="http://schemas.microsoft.com/office/drawing/2014/chart" uri="{C3380CC4-5D6E-409C-BE32-E72D297353CC}">
              <c16:uniqueId val="{00000001-9365-4CBC-8EEE-89319B929B0C}"/>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5.1100000000000003</c:v>
                </c:pt>
                <c:pt idx="1">
                  <c:v>8.5299999999999994</c:v>
                </c:pt>
                <c:pt idx="2">
                  <c:v>9.75</c:v>
                </c:pt>
                <c:pt idx="3">
                  <c:v>6.17</c:v>
                </c:pt>
                <c:pt idx="4">
                  <c:v>6.56</c:v>
                </c:pt>
              </c:numCache>
            </c:numRef>
          </c:val>
          <c:extLst>
            <c:ext xmlns:c16="http://schemas.microsoft.com/office/drawing/2014/chart" uri="{C3380CC4-5D6E-409C-BE32-E72D297353CC}">
              <c16:uniqueId val="{00000000-9377-47B3-80A8-18FB74568A47}"/>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29.54</c:v>
                </c:pt>
                <c:pt idx="1">
                  <c:v>26.99</c:v>
                </c:pt>
                <c:pt idx="2">
                  <c:v>29.13</c:v>
                </c:pt>
                <c:pt idx="3">
                  <c:v>35.69</c:v>
                </c:pt>
                <c:pt idx="4">
                  <c:v>38.4</c:v>
                </c:pt>
              </c:numCache>
            </c:numRef>
          </c:val>
          <c:smooth val="0"/>
          <c:extLst>
            <c:ext xmlns:c16="http://schemas.microsoft.com/office/drawing/2014/chart" uri="{C3380CC4-5D6E-409C-BE32-E72D297353CC}">
              <c16:uniqueId val="{00000001-9377-47B3-80A8-18FB74568A47}"/>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1778.23</c:v>
                </c:pt>
                <c:pt idx="1">
                  <c:v>1810.85</c:v>
                </c:pt>
                <c:pt idx="2">
                  <c:v>1740.7</c:v>
                </c:pt>
                <c:pt idx="3">
                  <c:v>3070.87</c:v>
                </c:pt>
                <c:pt idx="4">
                  <c:v>1427.4</c:v>
                </c:pt>
              </c:numCache>
            </c:numRef>
          </c:val>
          <c:extLst>
            <c:ext xmlns:c16="http://schemas.microsoft.com/office/drawing/2014/chart" uri="{C3380CC4-5D6E-409C-BE32-E72D297353CC}">
              <c16:uniqueId val="{00000000-22A7-4585-936F-1CF1DEAC25AE}"/>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789.46</c:v>
                </c:pt>
                <c:pt idx="1">
                  <c:v>826.83</c:v>
                </c:pt>
                <c:pt idx="2">
                  <c:v>867.83</c:v>
                </c:pt>
                <c:pt idx="3">
                  <c:v>791.76</c:v>
                </c:pt>
                <c:pt idx="4">
                  <c:v>900.82</c:v>
                </c:pt>
              </c:numCache>
            </c:numRef>
          </c:val>
          <c:smooth val="0"/>
          <c:extLst>
            <c:ext xmlns:c16="http://schemas.microsoft.com/office/drawing/2014/chart" uri="{C3380CC4-5D6E-409C-BE32-E72D297353CC}">
              <c16:uniqueId val="{00000001-22A7-4585-936F-1CF1DEAC25AE}"/>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56.19</c:v>
                </c:pt>
                <c:pt idx="1">
                  <c:v>54.56</c:v>
                </c:pt>
                <c:pt idx="2">
                  <c:v>53.42</c:v>
                </c:pt>
                <c:pt idx="3">
                  <c:v>56.49</c:v>
                </c:pt>
                <c:pt idx="4">
                  <c:v>57.37</c:v>
                </c:pt>
              </c:numCache>
            </c:numRef>
          </c:val>
          <c:extLst>
            <c:ext xmlns:c16="http://schemas.microsoft.com/office/drawing/2014/chart" uri="{C3380CC4-5D6E-409C-BE32-E72D297353CC}">
              <c16:uniqueId val="{00000000-D6E0-4A7A-BA66-A7EE56A39609}"/>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57.77</c:v>
                </c:pt>
                <c:pt idx="1">
                  <c:v>57.31</c:v>
                </c:pt>
                <c:pt idx="2">
                  <c:v>57.08</c:v>
                </c:pt>
                <c:pt idx="3">
                  <c:v>56.26</c:v>
                </c:pt>
                <c:pt idx="4">
                  <c:v>52.94</c:v>
                </c:pt>
              </c:numCache>
            </c:numRef>
          </c:val>
          <c:smooth val="0"/>
          <c:extLst>
            <c:ext xmlns:c16="http://schemas.microsoft.com/office/drawing/2014/chart" uri="{C3380CC4-5D6E-409C-BE32-E72D297353CC}">
              <c16:uniqueId val="{00000001-D6E0-4A7A-BA66-A7EE56A39609}"/>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404.88</c:v>
                </c:pt>
                <c:pt idx="1">
                  <c:v>419.33</c:v>
                </c:pt>
                <c:pt idx="2">
                  <c:v>429.11</c:v>
                </c:pt>
                <c:pt idx="3">
                  <c:v>407.85</c:v>
                </c:pt>
                <c:pt idx="4">
                  <c:v>402.91</c:v>
                </c:pt>
              </c:numCache>
            </c:numRef>
          </c:val>
          <c:extLst>
            <c:ext xmlns:c16="http://schemas.microsoft.com/office/drawing/2014/chart" uri="{C3380CC4-5D6E-409C-BE32-E72D297353CC}">
              <c16:uniqueId val="{00000000-351A-49D7-ADCA-B7CD17B47F7F}"/>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274.35000000000002</c:v>
                </c:pt>
                <c:pt idx="1">
                  <c:v>273.52</c:v>
                </c:pt>
                <c:pt idx="2">
                  <c:v>274.99</c:v>
                </c:pt>
                <c:pt idx="3">
                  <c:v>282.08999999999997</c:v>
                </c:pt>
                <c:pt idx="4">
                  <c:v>303.27999999999997</c:v>
                </c:pt>
              </c:numCache>
            </c:numRef>
          </c:val>
          <c:smooth val="0"/>
          <c:extLst>
            <c:ext xmlns:c16="http://schemas.microsoft.com/office/drawing/2014/chart" uri="{C3380CC4-5D6E-409C-BE32-E72D297353CC}">
              <c16:uniqueId val="{00000001-351A-49D7-ADCA-B7CD17B47F7F}"/>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【103.61】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【133.62】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【36.94】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【809.19】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【273.68】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兵庫県　香美町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農業集落排水</v>
      </c>
      <c r="Q8" s="40"/>
      <c r="R8" s="40"/>
      <c r="S8" s="40"/>
      <c r="T8" s="40"/>
      <c r="U8" s="40"/>
      <c r="V8" s="40"/>
      <c r="W8" s="40" t="str">
        <f>データ!L6</f>
        <v>F2</v>
      </c>
      <c r="X8" s="40"/>
      <c r="Y8" s="40"/>
      <c r="Z8" s="40"/>
      <c r="AA8" s="40"/>
      <c r="AB8" s="40"/>
      <c r="AC8" s="40"/>
      <c r="AD8" s="41" t="str">
        <f>データ!$M$6</f>
        <v>非設置</v>
      </c>
      <c r="AE8" s="41"/>
      <c r="AF8" s="41"/>
      <c r="AG8" s="41"/>
      <c r="AH8" s="41"/>
      <c r="AI8" s="41"/>
      <c r="AJ8" s="41"/>
      <c r="AK8" s="3"/>
      <c r="AL8" s="42">
        <f>データ!S6</f>
        <v>16024</v>
      </c>
      <c r="AM8" s="42"/>
      <c r="AN8" s="42"/>
      <c r="AO8" s="42"/>
      <c r="AP8" s="42"/>
      <c r="AQ8" s="42"/>
      <c r="AR8" s="42"/>
      <c r="AS8" s="42"/>
      <c r="AT8" s="35">
        <f>データ!T6</f>
        <v>368.77</v>
      </c>
      <c r="AU8" s="35"/>
      <c r="AV8" s="35"/>
      <c r="AW8" s="35"/>
      <c r="AX8" s="35"/>
      <c r="AY8" s="35"/>
      <c r="AZ8" s="35"/>
      <c r="BA8" s="35"/>
      <c r="BB8" s="35">
        <f>データ!U6</f>
        <v>43.45</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29.02</v>
      </c>
      <c r="J10" s="35"/>
      <c r="K10" s="35"/>
      <c r="L10" s="35"/>
      <c r="M10" s="35"/>
      <c r="N10" s="35"/>
      <c r="O10" s="35"/>
      <c r="P10" s="35">
        <f>データ!P6</f>
        <v>9.4</v>
      </c>
      <c r="Q10" s="35"/>
      <c r="R10" s="35"/>
      <c r="S10" s="35"/>
      <c r="T10" s="35"/>
      <c r="U10" s="35"/>
      <c r="V10" s="35"/>
      <c r="W10" s="35">
        <f>データ!Q6</f>
        <v>92.72</v>
      </c>
      <c r="X10" s="35"/>
      <c r="Y10" s="35"/>
      <c r="Z10" s="35"/>
      <c r="AA10" s="35"/>
      <c r="AB10" s="35"/>
      <c r="AC10" s="35"/>
      <c r="AD10" s="42">
        <f>データ!R6</f>
        <v>4503</v>
      </c>
      <c r="AE10" s="42"/>
      <c r="AF10" s="42"/>
      <c r="AG10" s="42"/>
      <c r="AH10" s="42"/>
      <c r="AI10" s="42"/>
      <c r="AJ10" s="42"/>
      <c r="AK10" s="2"/>
      <c r="AL10" s="42">
        <f>データ!V6</f>
        <v>1494</v>
      </c>
      <c r="AM10" s="42"/>
      <c r="AN10" s="42"/>
      <c r="AO10" s="42"/>
      <c r="AP10" s="42"/>
      <c r="AQ10" s="42"/>
      <c r="AR10" s="42"/>
      <c r="AS10" s="42"/>
      <c r="AT10" s="35">
        <f>データ!W6</f>
        <v>0.55000000000000004</v>
      </c>
      <c r="AU10" s="35"/>
      <c r="AV10" s="35"/>
      <c r="AW10" s="35"/>
      <c r="AX10" s="35"/>
      <c r="AY10" s="35"/>
      <c r="AZ10" s="35"/>
      <c r="BA10" s="35"/>
      <c r="BB10" s="35">
        <f>データ!X6</f>
        <v>2716.36</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117</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116</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115</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【103.61】</v>
      </c>
      <c r="F85" s="12" t="str">
        <f>データ!AT6</f>
        <v>【133.62】</v>
      </c>
      <c r="G85" s="12" t="str">
        <f>データ!BE6</f>
        <v>【36.94】</v>
      </c>
      <c r="H85" s="12" t="str">
        <f>データ!BP6</f>
        <v>【809.19】</v>
      </c>
      <c r="I85" s="12" t="str">
        <f>データ!CA6</f>
        <v>【57.02】</v>
      </c>
      <c r="J85" s="12" t="str">
        <f>データ!CL6</f>
        <v>【273.68】</v>
      </c>
      <c r="K85" s="12" t="str">
        <f>データ!CW6</f>
        <v>【52.55】</v>
      </c>
      <c r="L85" s="12" t="str">
        <f>データ!DH6</f>
        <v>【87.30】</v>
      </c>
      <c r="M85" s="12" t="str">
        <f>データ!DS6</f>
        <v>【27.11】</v>
      </c>
      <c r="N85" s="12" t="str">
        <f>データ!ED6</f>
        <v>【0.00】</v>
      </c>
      <c r="O85" s="12" t="str">
        <f>データ!EO6</f>
        <v>【0.02】</v>
      </c>
    </row>
  </sheetData>
  <sheetProtection algorithmName="SHA-512" hashValue="SuglqK9pwsjgSxppA5mqT/SLhUr+nCm9/fdgYtJk/nIUk6Y9qLsU38EeJ7FG1KiXhkIuT8ZQYbHvNVmYP4wVJA==" saltValue="s0O9jJ7yN7aRfZ1NaUBd4g=="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285854</v>
      </c>
      <c r="D6" s="19">
        <f t="shared" si="3"/>
        <v>46</v>
      </c>
      <c r="E6" s="19">
        <f t="shared" si="3"/>
        <v>17</v>
      </c>
      <c r="F6" s="19">
        <f t="shared" si="3"/>
        <v>5</v>
      </c>
      <c r="G6" s="19">
        <f t="shared" si="3"/>
        <v>0</v>
      </c>
      <c r="H6" s="19" t="str">
        <f t="shared" si="3"/>
        <v>兵庫県　香美町</v>
      </c>
      <c r="I6" s="19" t="str">
        <f t="shared" si="3"/>
        <v>法適用</v>
      </c>
      <c r="J6" s="19" t="str">
        <f t="shared" si="3"/>
        <v>下水道事業</v>
      </c>
      <c r="K6" s="19" t="str">
        <f t="shared" si="3"/>
        <v>農業集落排水</v>
      </c>
      <c r="L6" s="19" t="str">
        <f t="shared" si="3"/>
        <v>F2</v>
      </c>
      <c r="M6" s="19" t="str">
        <f t="shared" si="3"/>
        <v>非設置</v>
      </c>
      <c r="N6" s="20" t="str">
        <f t="shared" si="3"/>
        <v>-</v>
      </c>
      <c r="O6" s="20">
        <f t="shared" si="3"/>
        <v>29.02</v>
      </c>
      <c r="P6" s="20">
        <f t="shared" si="3"/>
        <v>9.4</v>
      </c>
      <c r="Q6" s="20">
        <f t="shared" si="3"/>
        <v>92.72</v>
      </c>
      <c r="R6" s="20">
        <f t="shared" si="3"/>
        <v>4503</v>
      </c>
      <c r="S6" s="20">
        <f t="shared" si="3"/>
        <v>16024</v>
      </c>
      <c r="T6" s="20">
        <f t="shared" si="3"/>
        <v>368.77</v>
      </c>
      <c r="U6" s="20">
        <f t="shared" si="3"/>
        <v>43.45</v>
      </c>
      <c r="V6" s="20">
        <f t="shared" si="3"/>
        <v>1494</v>
      </c>
      <c r="W6" s="20">
        <f t="shared" si="3"/>
        <v>0.55000000000000004</v>
      </c>
      <c r="X6" s="20">
        <f t="shared" si="3"/>
        <v>2716.36</v>
      </c>
      <c r="Y6" s="21">
        <f>IF(Y7="",NA(),Y7)</f>
        <v>97.89</v>
      </c>
      <c r="Z6" s="21">
        <f t="shared" ref="Z6:AH6" si="4">IF(Z7="",NA(),Z7)</f>
        <v>97.92</v>
      </c>
      <c r="AA6" s="21">
        <f t="shared" si="4"/>
        <v>119.12</v>
      </c>
      <c r="AB6" s="21">
        <f t="shared" si="4"/>
        <v>124.12</v>
      </c>
      <c r="AC6" s="21">
        <f t="shared" si="4"/>
        <v>125.86</v>
      </c>
      <c r="AD6" s="21">
        <f t="shared" si="4"/>
        <v>101.77</v>
      </c>
      <c r="AE6" s="21">
        <f t="shared" si="4"/>
        <v>103.6</v>
      </c>
      <c r="AF6" s="21">
        <f t="shared" si="4"/>
        <v>106.37</v>
      </c>
      <c r="AG6" s="21">
        <f t="shared" si="4"/>
        <v>106.07</v>
      </c>
      <c r="AH6" s="21">
        <f t="shared" si="4"/>
        <v>105.5</v>
      </c>
      <c r="AI6" s="20" t="str">
        <f>IF(AI7="","",IF(AI7="-","【-】","【"&amp;SUBSTITUTE(TEXT(AI7,"#,##0.00"),"-","△")&amp;"】"))</f>
        <v>【103.61】</v>
      </c>
      <c r="AJ6" s="21">
        <f>IF(AJ7="",NA(),AJ7)</f>
        <v>2317.9699999999998</v>
      </c>
      <c r="AK6" s="21">
        <f t="shared" ref="AK6:AS6" si="5">IF(AK7="",NA(),AK7)</f>
        <v>2433.59</v>
      </c>
      <c r="AL6" s="21">
        <f t="shared" si="5"/>
        <v>2273.5300000000002</v>
      </c>
      <c r="AM6" s="21">
        <f t="shared" si="5"/>
        <v>2199.64</v>
      </c>
      <c r="AN6" s="21">
        <f t="shared" si="5"/>
        <v>1744.14</v>
      </c>
      <c r="AO6" s="21">
        <f t="shared" si="5"/>
        <v>227.4</v>
      </c>
      <c r="AP6" s="21">
        <f t="shared" si="5"/>
        <v>193.99</v>
      </c>
      <c r="AQ6" s="21">
        <f t="shared" si="5"/>
        <v>139.02000000000001</v>
      </c>
      <c r="AR6" s="21">
        <f t="shared" si="5"/>
        <v>132.04</v>
      </c>
      <c r="AS6" s="21">
        <f t="shared" si="5"/>
        <v>145.43</v>
      </c>
      <c r="AT6" s="20" t="str">
        <f>IF(AT7="","",IF(AT7="-","【-】","【"&amp;SUBSTITUTE(TEXT(AT7,"#,##0.00"),"-","△")&amp;"】"))</f>
        <v>【133.62】</v>
      </c>
      <c r="AU6" s="21">
        <f>IF(AU7="",NA(),AU7)</f>
        <v>5.1100000000000003</v>
      </c>
      <c r="AV6" s="21">
        <f t="shared" ref="AV6:BD6" si="6">IF(AV7="",NA(),AV7)</f>
        <v>8.5299999999999994</v>
      </c>
      <c r="AW6" s="21">
        <f t="shared" si="6"/>
        <v>9.75</v>
      </c>
      <c r="AX6" s="21">
        <f t="shared" si="6"/>
        <v>6.17</v>
      </c>
      <c r="AY6" s="21">
        <f t="shared" si="6"/>
        <v>6.56</v>
      </c>
      <c r="AZ6" s="21">
        <f t="shared" si="6"/>
        <v>29.54</v>
      </c>
      <c r="BA6" s="21">
        <f t="shared" si="6"/>
        <v>26.99</v>
      </c>
      <c r="BB6" s="21">
        <f t="shared" si="6"/>
        <v>29.13</v>
      </c>
      <c r="BC6" s="21">
        <f t="shared" si="6"/>
        <v>35.69</v>
      </c>
      <c r="BD6" s="21">
        <f t="shared" si="6"/>
        <v>38.4</v>
      </c>
      <c r="BE6" s="20" t="str">
        <f>IF(BE7="","",IF(BE7="-","【-】","【"&amp;SUBSTITUTE(TEXT(BE7,"#,##0.00"),"-","△")&amp;"】"))</f>
        <v>【36.94】</v>
      </c>
      <c r="BF6" s="21">
        <f>IF(BF7="",NA(),BF7)</f>
        <v>1778.23</v>
      </c>
      <c r="BG6" s="21">
        <f t="shared" ref="BG6:BO6" si="7">IF(BG7="",NA(),BG7)</f>
        <v>1810.85</v>
      </c>
      <c r="BH6" s="21">
        <f t="shared" si="7"/>
        <v>1740.7</v>
      </c>
      <c r="BI6" s="21">
        <f t="shared" si="7"/>
        <v>3070.87</v>
      </c>
      <c r="BJ6" s="21">
        <f t="shared" si="7"/>
        <v>1427.4</v>
      </c>
      <c r="BK6" s="21">
        <f t="shared" si="7"/>
        <v>789.46</v>
      </c>
      <c r="BL6" s="21">
        <f t="shared" si="7"/>
        <v>826.83</v>
      </c>
      <c r="BM6" s="21">
        <f t="shared" si="7"/>
        <v>867.83</v>
      </c>
      <c r="BN6" s="21">
        <f t="shared" si="7"/>
        <v>791.76</v>
      </c>
      <c r="BO6" s="21">
        <f t="shared" si="7"/>
        <v>900.82</v>
      </c>
      <c r="BP6" s="20" t="str">
        <f>IF(BP7="","",IF(BP7="-","【-】","【"&amp;SUBSTITUTE(TEXT(BP7,"#,##0.00"),"-","△")&amp;"】"))</f>
        <v>【809.19】</v>
      </c>
      <c r="BQ6" s="21">
        <f>IF(BQ7="",NA(),BQ7)</f>
        <v>56.19</v>
      </c>
      <c r="BR6" s="21">
        <f t="shared" ref="BR6:BZ6" si="8">IF(BR7="",NA(),BR7)</f>
        <v>54.56</v>
      </c>
      <c r="BS6" s="21">
        <f t="shared" si="8"/>
        <v>53.42</v>
      </c>
      <c r="BT6" s="21">
        <f t="shared" si="8"/>
        <v>56.49</v>
      </c>
      <c r="BU6" s="21">
        <f t="shared" si="8"/>
        <v>57.37</v>
      </c>
      <c r="BV6" s="21">
        <f t="shared" si="8"/>
        <v>57.77</v>
      </c>
      <c r="BW6" s="21">
        <f t="shared" si="8"/>
        <v>57.31</v>
      </c>
      <c r="BX6" s="21">
        <f t="shared" si="8"/>
        <v>57.08</v>
      </c>
      <c r="BY6" s="21">
        <f t="shared" si="8"/>
        <v>56.26</v>
      </c>
      <c r="BZ6" s="21">
        <f t="shared" si="8"/>
        <v>52.94</v>
      </c>
      <c r="CA6" s="20" t="str">
        <f>IF(CA7="","",IF(CA7="-","【-】","【"&amp;SUBSTITUTE(TEXT(CA7,"#,##0.00"),"-","△")&amp;"】"))</f>
        <v>【57.02】</v>
      </c>
      <c r="CB6" s="21">
        <f>IF(CB7="",NA(),CB7)</f>
        <v>404.88</v>
      </c>
      <c r="CC6" s="21">
        <f t="shared" ref="CC6:CK6" si="9">IF(CC7="",NA(),CC7)</f>
        <v>419.33</v>
      </c>
      <c r="CD6" s="21">
        <f t="shared" si="9"/>
        <v>429.11</v>
      </c>
      <c r="CE6" s="21">
        <f t="shared" si="9"/>
        <v>407.85</v>
      </c>
      <c r="CF6" s="21">
        <f t="shared" si="9"/>
        <v>402.91</v>
      </c>
      <c r="CG6" s="21">
        <f t="shared" si="9"/>
        <v>274.35000000000002</v>
      </c>
      <c r="CH6" s="21">
        <f t="shared" si="9"/>
        <v>273.52</v>
      </c>
      <c r="CI6" s="21">
        <f t="shared" si="9"/>
        <v>274.99</v>
      </c>
      <c r="CJ6" s="21">
        <f t="shared" si="9"/>
        <v>282.08999999999997</v>
      </c>
      <c r="CK6" s="21">
        <f t="shared" si="9"/>
        <v>303.27999999999997</v>
      </c>
      <c r="CL6" s="20" t="str">
        <f>IF(CL7="","",IF(CL7="-","【-】","【"&amp;SUBSTITUTE(TEXT(CL7,"#,##0.00"),"-","△")&amp;"】"))</f>
        <v>【273.68】</v>
      </c>
      <c r="CM6" s="21">
        <f>IF(CM7="",NA(),CM7)</f>
        <v>31.87</v>
      </c>
      <c r="CN6" s="21">
        <f t="shared" ref="CN6:CV6" si="10">IF(CN7="",NA(),CN7)</f>
        <v>30.93</v>
      </c>
      <c r="CO6" s="21">
        <f t="shared" si="10"/>
        <v>30.93</v>
      </c>
      <c r="CP6" s="21">
        <f t="shared" si="10"/>
        <v>29.39</v>
      </c>
      <c r="CQ6" s="21">
        <f t="shared" si="10"/>
        <v>28.3</v>
      </c>
      <c r="CR6" s="21">
        <f t="shared" si="10"/>
        <v>50.68</v>
      </c>
      <c r="CS6" s="21">
        <f t="shared" si="10"/>
        <v>50.14</v>
      </c>
      <c r="CT6" s="21">
        <f t="shared" si="10"/>
        <v>54.83</v>
      </c>
      <c r="CU6" s="21">
        <f t="shared" si="10"/>
        <v>66.53</v>
      </c>
      <c r="CV6" s="21">
        <f t="shared" si="10"/>
        <v>52.35</v>
      </c>
      <c r="CW6" s="20" t="str">
        <f>IF(CW7="","",IF(CW7="-","【-】","【"&amp;SUBSTITUTE(TEXT(CW7,"#,##0.00"),"-","△")&amp;"】"))</f>
        <v>【52.55】</v>
      </c>
      <c r="CX6" s="21">
        <f>IF(CX7="",NA(),CX7)</f>
        <v>88.17</v>
      </c>
      <c r="CY6" s="21">
        <f t="shared" ref="CY6:DG6" si="11">IF(CY7="",NA(),CY7)</f>
        <v>88.78</v>
      </c>
      <c r="CZ6" s="21">
        <f t="shared" si="11"/>
        <v>89.12</v>
      </c>
      <c r="DA6" s="21">
        <f t="shared" si="11"/>
        <v>89.22</v>
      </c>
      <c r="DB6" s="21">
        <f t="shared" si="11"/>
        <v>89.09</v>
      </c>
      <c r="DC6" s="21">
        <f t="shared" si="11"/>
        <v>84.86</v>
      </c>
      <c r="DD6" s="21">
        <f t="shared" si="11"/>
        <v>84.98</v>
      </c>
      <c r="DE6" s="21">
        <f t="shared" si="11"/>
        <v>84.7</v>
      </c>
      <c r="DF6" s="21">
        <f t="shared" si="11"/>
        <v>84.67</v>
      </c>
      <c r="DG6" s="21">
        <f t="shared" si="11"/>
        <v>84.39</v>
      </c>
      <c r="DH6" s="20" t="str">
        <f>IF(DH7="","",IF(DH7="-","【-】","【"&amp;SUBSTITUTE(TEXT(DH7,"#,##0.00"),"-","△")&amp;"】"))</f>
        <v>【87.30】</v>
      </c>
      <c r="DI6" s="21">
        <f>IF(DI7="",NA(),DI7)</f>
        <v>22.3</v>
      </c>
      <c r="DJ6" s="21">
        <f t="shared" ref="DJ6:DR6" si="12">IF(DJ7="",NA(),DJ7)</f>
        <v>25.53</v>
      </c>
      <c r="DK6" s="21">
        <f t="shared" si="12"/>
        <v>28.17</v>
      </c>
      <c r="DL6" s="21">
        <f t="shared" si="12"/>
        <v>30.95</v>
      </c>
      <c r="DM6" s="21">
        <f t="shared" si="12"/>
        <v>33.090000000000003</v>
      </c>
      <c r="DN6" s="21">
        <f t="shared" si="12"/>
        <v>24.13</v>
      </c>
      <c r="DO6" s="21">
        <f t="shared" si="12"/>
        <v>23.06</v>
      </c>
      <c r="DP6" s="21">
        <f t="shared" si="12"/>
        <v>20.34</v>
      </c>
      <c r="DQ6" s="21">
        <f t="shared" si="12"/>
        <v>21.85</v>
      </c>
      <c r="DR6" s="21">
        <f t="shared" si="12"/>
        <v>25.19</v>
      </c>
      <c r="DS6" s="20" t="str">
        <f>IF(DS7="","",IF(DS7="-","【-】","【"&amp;SUBSTITUTE(TEXT(DS7,"#,##0.00"),"-","△")&amp;"】"))</f>
        <v>【27.11】</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0">
        <f t="shared" si="13"/>
        <v>0</v>
      </c>
      <c r="EC6" s="20">
        <f t="shared" si="13"/>
        <v>0</v>
      </c>
      <c r="ED6" s="20" t="str">
        <f>IF(ED7="","",IF(ED7="-","【-】","【"&amp;SUBSTITUTE(TEXT(ED7,"#,##0.00"),"-","△")&amp;"】"))</f>
        <v>【0.00】</v>
      </c>
      <c r="EE6" s="20">
        <f>IF(EE7="",NA(),EE7)</f>
        <v>0</v>
      </c>
      <c r="EF6" s="20">
        <f t="shared" ref="EF6:EN6" si="14">IF(EF7="",NA(),EF7)</f>
        <v>0</v>
      </c>
      <c r="EG6" s="20">
        <f t="shared" si="14"/>
        <v>0</v>
      </c>
      <c r="EH6" s="20">
        <f t="shared" si="14"/>
        <v>0</v>
      </c>
      <c r="EI6" s="20">
        <f t="shared" si="14"/>
        <v>0</v>
      </c>
      <c r="EJ6" s="21">
        <f t="shared" si="14"/>
        <v>0.01</v>
      </c>
      <c r="EK6" s="21">
        <f t="shared" si="14"/>
        <v>0.02</v>
      </c>
      <c r="EL6" s="21">
        <f t="shared" si="14"/>
        <v>0.25</v>
      </c>
      <c r="EM6" s="21">
        <f t="shared" si="14"/>
        <v>0.05</v>
      </c>
      <c r="EN6" s="21">
        <f t="shared" si="14"/>
        <v>0.03</v>
      </c>
      <c r="EO6" s="20" t="str">
        <f>IF(EO7="","",IF(EO7="-","【-】","【"&amp;SUBSTITUTE(TEXT(EO7,"#,##0.00"),"-","△")&amp;"】"))</f>
        <v>【0.02】</v>
      </c>
    </row>
    <row r="7" spans="1:148" s="22" customFormat="1" x14ac:dyDescent="0.15">
      <c r="A7" s="14"/>
      <c r="B7" s="23">
        <v>2022</v>
      </c>
      <c r="C7" s="23">
        <v>285854</v>
      </c>
      <c r="D7" s="23">
        <v>46</v>
      </c>
      <c r="E7" s="23">
        <v>17</v>
      </c>
      <c r="F7" s="23">
        <v>5</v>
      </c>
      <c r="G7" s="23">
        <v>0</v>
      </c>
      <c r="H7" s="23" t="s">
        <v>96</v>
      </c>
      <c r="I7" s="23" t="s">
        <v>97</v>
      </c>
      <c r="J7" s="23" t="s">
        <v>98</v>
      </c>
      <c r="K7" s="23" t="s">
        <v>99</v>
      </c>
      <c r="L7" s="23" t="s">
        <v>100</v>
      </c>
      <c r="M7" s="23" t="s">
        <v>101</v>
      </c>
      <c r="N7" s="24" t="s">
        <v>102</v>
      </c>
      <c r="O7" s="24">
        <v>29.02</v>
      </c>
      <c r="P7" s="24">
        <v>9.4</v>
      </c>
      <c r="Q7" s="24">
        <v>92.72</v>
      </c>
      <c r="R7" s="24">
        <v>4503</v>
      </c>
      <c r="S7" s="24">
        <v>16024</v>
      </c>
      <c r="T7" s="24">
        <v>368.77</v>
      </c>
      <c r="U7" s="24">
        <v>43.45</v>
      </c>
      <c r="V7" s="24">
        <v>1494</v>
      </c>
      <c r="W7" s="24">
        <v>0.55000000000000004</v>
      </c>
      <c r="X7" s="24">
        <v>2716.36</v>
      </c>
      <c r="Y7" s="24">
        <v>97.89</v>
      </c>
      <c r="Z7" s="24">
        <v>97.92</v>
      </c>
      <c r="AA7" s="24">
        <v>119.12</v>
      </c>
      <c r="AB7" s="24">
        <v>124.12</v>
      </c>
      <c r="AC7" s="24">
        <v>125.86</v>
      </c>
      <c r="AD7" s="24">
        <v>101.77</v>
      </c>
      <c r="AE7" s="24">
        <v>103.6</v>
      </c>
      <c r="AF7" s="24">
        <v>106.37</v>
      </c>
      <c r="AG7" s="24">
        <v>106.07</v>
      </c>
      <c r="AH7" s="24">
        <v>105.5</v>
      </c>
      <c r="AI7" s="24">
        <v>103.61</v>
      </c>
      <c r="AJ7" s="24">
        <v>2317.9699999999998</v>
      </c>
      <c r="AK7" s="24">
        <v>2433.59</v>
      </c>
      <c r="AL7" s="24">
        <v>2273.5300000000002</v>
      </c>
      <c r="AM7" s="24">
        <v>2199.64</v>
      </c>
      <c r="AN7" s="24">
        <v>1744.14</v>
      </c>
      <c r="AO7" s="24">
        <v>227.4</v>
      </c>
      <c r="AP7" s="24">
        <v>193.99</v>
      </c>
      <c r="AQ7" s="24">
        <v>139.02000000000001</v>
      </c>
      <c r="AR7" s="24">
        <v>132.04</v>
      </c>
      <c r="AS7" s="24">
        <v>145.43</v>
      </c>
      <c r="AT7" s="24">
        <v>133.62</v>
      </c>
      <c r="AU7" s="24">
        <v>5.1100000000000003</v>
      </c>
      <c r="AV7" s="24">
        <v>8.5299999999999994</v>
      </c>
      <c r="AW7" s="24">
        <v>9.75</v>
      </c>
      <c r="AX7" s="24">
        <v>6.17</v>
      </c>
      <c r="AY7" s="24">
        <v>6.56</v>
      </c>
      <c r="AZ7" s="24">
        <v>29.54</v>
      </c>
      <c r="BA7" s="24">
        <v>26.99</v>
      </c>
      <c r="BB7" s="24">
        <v>29.13</v>
      </c>
      <c r="BC7" s="24">
        <v>35.69</v>
      </c>
      <c r="BD7" s="24">
        <v>38.4</v>
      </c>
      <c r="BE7" s="24">
        <v>36.94</v>
      </c>
      <c r="BF7" s="24">
        <v>1778.23</v>
      </c>
      <c r="BG7" s="24">
        <v>1810.85</v>
      </c>
      <c r="BH7" s="24">
        <v>1740.7</v>
      </c>
      <c r="BI7" s="24">
        <v>3070.87</v>
      </c>
      <c r="BJ7" s="24">
        <v>1427.4</v>
      </c>
      <c r="BK7" s="24">
        <v>789.46</v>
      </c>
      <c r="BL7" s="24">
        <v>826.83</v>
      </c>
      <c r="BM7" s="24">
        <v>867.83</v>
      </c>
      <c r="BN7" s="24">
        <v>791.76</v>
      </c>
      <c r="BO7" s="24">
        <v>900.82</v>
      </c>
      <c r="BP7" s="24">
        <v>809.19</v>
      </c>
      <c r="BQ7" s="24">
        <v>56.19</v>
      </c>
      <c r="BR7" s="24">
        <v>54.56</v>
      </c>
      <c r="BS7" s="24">
        <v>53.42</v>
      </c>
      <c r="BT7" s="24">
        <v>56.49</v>
      </c>
      <c r="BU7" s="24">
        <v>57.37</v>
      </c>
      <c r="BV7" s="24">
        <v>57.77</v>
      </c>
      <c r="BW7" s="24">
        <v>57.31</v>
      </c>
      <c r="BX7" s="24">
        <v>57.08</v>
      </c>
      <c r="BY7" s="24">
        <v>56.26</v>
      </c>
      <c r="BZ7" s="24">
        <v>52.94</v>
      </c>
      <c r="CA7" s="24">
        <v>57.02</v>
      </c>
      <c r="CB7" s="24">
        <v>404.88</v>
      </c>
      <c r="CC7" s="24">
        <v>419.33</v>
      </c>
      <c r="CD7" s="24">
        <v>429.11</v>
      </c>
      <c r="CE7" s="24">
        <v>407.85</v>
      </c>
      <c r="CF7" s="24">
        <v>402.91</v>
      </c>
      <c r="CG7" s="24">
        <v>274.35000000000002</v>
      </c>
      <c r="CH7" s="24">
        <v>273.52</v>
      </c>
      <c r="CI7" s="24">
        <v>274.99</v>
      </c>
      <c r="CJ7" s="24">
        <v>282.08999999999997</v>
      </c>
      <c r="CK7" s="24">
        <v>303.27999999999997</v>
      </c>
      <c r="CL7" s="24">
        <v>273.68</v>
      </c>
      <c r="CM7" s="24">
        <v>31.87</v>
      </c>
      <c r="CN7" s="24">
        <v>30.93</v>
      </c>
      <c r="CO7" s="24">
        <v>30.93</v>
      </c>
      <c r="CP7" s="24">
        <v>29.39</v>
      </c>
      <c r="CQ7" s="24">
        <v>28.3</v>
      </c>
      <c r="CR7" s="24">
        <v>50.68</v>
      </c>
      <c r="CS7" s="24">
        <v>50.14</v>
      </c>
      <c r="CT7" s="24">
        <v>54.83</v>
      </c>
      <c r="CU7" s="24">
        <v>66.53</v>
      </c>
      <c r="CV7" s="24">
        <v>52.35</v>
      </c>
      <c r="CW7" s="24">
        <v>52.55</v>
      </c>
      <c r="CX7" s="24">
        <v>88.17</v>
      </c>
      <c r="CY7" s="24">
        <v>88.78</v>
      </c>
      <c r="CZ7" s="24">
        <v>89.12</v>
      </c>
      <c r="DA7" s="24">
        <v>89.22</v>
      </c>
      <c r="DB7" s="24">
        <v>89.09</v>
      </c>
      <c r="DC7" s="24">
        <v>84.86</v>
      </c>
      <c r="DD7" s="24">
        <v>84.98</v>
      </c>
      <c r="DE7" s="24">
        <v>84.7</v>
      </c>
      <c r="DF7" s="24">
        <v>84.67</v>
      </c>
      <c r="DG7" s="24">
        <v>84.39</v>
      </c>
      <c r="DH7" s="24">
        <v>87.3</v>
      </c>
      <c r="DI7" s="24">
        <v>22.3</v>
      </c>
      <c r="DJ7" s="24">
        <v>25.53</v>
      </c>
      <c r="DK7" s="24">
        <v>28.17</v>
      </c>
      <c r="DL7" s="24">
        <v>30.95</v>
      </c>
      <c r="DM7" s="24">
        <v>33.090000000000003</v>
      </c>
      <c r="DN7" s="24">
        <v>24.13</v>
      </c>
      <c r="DO7" s="24">
        <v>23.06</v>
      </c>
      <c r="DP7" s="24">
        <v>20.34</v>
      </c>
      <c r="DQ7" s="24">
        <v>21.85</v>
      </c>
      <c r="DR7" s="24">
        <v>25.19</v>
      </c>
      <c r="DS7" s="24">
        <v>27.11</v>
      </c>
      <c r="DT7" s="24">
        <v>0</v>
      </c>
      <c r="DU7" s="24">
        <v>0</v>
      </c>
      <c r="DV7" s="24">
        <v>0</v>
      </c>
      <c r="DW7" s="24">
        <v>0</v>
      </c>
      <c r="DX7" s="24">
        <v>0</v>
      </c>
      <c r="DY7" s="24">
        <v>0</v>
      </c>
      <c r="DZ7" s="24">
        <v>0</v>
      </c>
      <c r="EA7" s="24">
        <v>0</v>
      </c>
      <c r="EB7" s="24">
        <v>0</v>
      </c>
      <c r="EC7" s="24">
        <v>0</v>
      </c>
      <c r="ED7" s="24">
        <v>0</v>
      </c>
      <c r="EE7" s="24">
        <v>0</v>
      </c>
      <c r="EF7" s="24">
        <v>0</v>
      </c>
      <c r="EG7" s="24">
        <v>0</v>
      </c>
      <c r="EH7" s="24">
        <v>0</v>
      </c>
      <c r="EI7" s="24">
        <v>0</v>
      </c>
      <c r="EJ7" s="24">
        <v>0.01</v>
      </c>
      <c r="EK7" s="24">
        <v>0.02</v>
      </c>
      <c r="EL7" s="24">
        <v>0.25</v>
      </c>
      <c r="EM7" s="24">
        <v>0.05</v>
      </c>
      <c r="EN7" s="24">
        <v>0.03</v>
      </c>
      <c r="EO7" s="24">
        <v>0.02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112</v>
      </c>
      <c r="E13" t="s">
        <v>113</v>
      </c>
      <c r="F13" t="s">
        <v>112</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麻町　卓司</cp:lastModifiedBy>
  <cp:lastPrinted>2024-02-07T00:24:36Z</cp:lastPrinted>
  <dcterms:created xsi:type="dcterms:W3CDTF">2023-12-12T01:03:28Z</dcterms:created>
  <dcterms:modified xsi:type="dcterms:W3CDTF">2024-02-07T00:24:36Z</dcterms:modified>
  <cp:category/>
</cp:coreProperties>
</file>