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5D4AB664-27E3-4DAC-9D1C-30B6F41CB247}" xr6:coauthVersionLast="47" xr6:coauthVersionMax="47" xr10:uidLastSave="{00000000-0000-0000-0000-000000000000}"/>
  <workbookProtection workbookAlgorithmName="SHA-512" workbookHashValue="DMPl7guiCGGVxyjhUkT+SKJ2RfPd9j4aeT4hfbGXHOBtYaNVJ8sik1JCwUXausYnHK90BeGd30EbcLmAbSKYEg==" workbookSaltValue="TrNerhIoJ2ghrfrxgs9e4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AD10" i="4"/>
  <c r="W10" i="4"/>
  <c r="P10" i="4"/>
  <c r="BB8" i="4"/>
  <c r="AD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<sst xmlns="http://schemas.openxmlformats.org/spreadsheetml/2006/main" count="231" uniqueCount="117">
  <si>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</si>
  <si>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</si>
  <si>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</si>
  <si>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</si>
  <si>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</si>
  <si>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</si>
  <si>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</si>
  <si>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</si>
  <si>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</si>
  <si>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</si>
  <si>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</si>
  <si>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</si>
  <si>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</si>
  <si>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</si>
  <si>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</si>
  <si>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</si>
  <si>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</si>
  <si>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</si>
  <si>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</si>
  <si>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</si>
  <si>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</si>
  <si>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</si>
  <si>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</si>
  <si>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</si>
  <si>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</si>
  <si>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</si>
  <si>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</si>
  <si>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</si>
  <si>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</si>
  <si>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</si>
  <si>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</si>
  <si>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</si>
  <si>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</si>
  <si>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</si>
  <si>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</si>
  <si>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</si>
  <si>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</si>
  <si>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</si>
  <si>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</si>
  <si>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</si>
  <si>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</si>
  <si>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</si>
  <si>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</si>
  <si>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</si>
  <si>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</si>
  <si>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</si>
  <si>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</si>
  <si>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</si>
  <si>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</si>
  <si>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</si>
  <si>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</si>
  <si>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</si>
  <si>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</si>
  <si>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</si>
  <si>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</si>
  <si>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</si>
  <si>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</si>
  <si>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</si>
  <si>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</si>
  <si>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</si>
  <si>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</si>
  <si>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</si>
  <si>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</si>
  <si>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</si>
  <si>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</si>
  <si>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</si>
  <si>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</si>
  <si>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</si>
  <si>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</si>
  <si>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</si>
  <si>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</si>
  <si>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</si>
  <si>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</si>
  <si>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</si>
  <si>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</si>
  <si>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</si>
  <si>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</si>
  <si>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</si>
  <si>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</si>
  <si>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</si>
  <si>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</si>
  <si>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</si>
  <si>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</si>
  <si>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</si>
  <si>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</si>
  <si>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</si>
  <si>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</si>
  <si>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</si>
  <si>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</si>
  <si>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</si>
  <si>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</si>
  <si>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</si>
  <si>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</si>
  <si>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</si>
  <si>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</si>
  <si>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</si>
  <si>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</si>
  <si>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</si>
  <si>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</si>
  <si>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</si>
  <si>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</si>
  <si>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</si>
  <si>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</si>
  <si>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</si>
  <si>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</si>
  <si>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</si>
  <si>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</si>
  <si>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</si>
  <si>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</si>
  <si>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</si>
  <si>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</si>
  <si>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</si>
  <si>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</si>
  <si>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</si>
  <si>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経常収支比率は145.04％となり、100％超え（単年度収支が黒字）となっている。比率の分母を構成する経常費用のうち減価償却費が減少する傾向にあることから、比率は増加する見込みである。
　累積欠損金比率は0％となり、類似団体平均、全国平均を下回っている。
　流動比率は12.65％となり、100％を下回っている（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企業債残高対事業規模比率は864.28％となり、前年度からは17.72ﾎﾟｲﾝﾄ増加している。
　経費回収率は48.54％となり、100％未満（費用が使用料収入以外（繰入金等）で賄われている）となっていて、類似団体平均、全国平均を上回っている。また、汚水処理原価は460.78円となり、類似団体平均、全国平均と近似している。今後は、水洗化率（98.68％）を維持することで、経営の健全性等が確保できるよう努めていきたいと考えている。</t>
    <rPh sb="42" eb="44">
      <t>ヒリツ</t>
    </rPh>
    <phoneticPr fontId="4"/>
  </si>
  <si>
    <t>　供用開始（平成12年4月)から22年が経過したところで、水洗化率は98.68％となっている。
　水洗化率の維持による有収水量、使用料収入の確保が大きな課題となっているが、今後は人口減少等の影響から本事業の運営に必要となる財源の確保が課題となっている。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rPh sb="54" eb="56">
      <t>イジ</t>
    </rPh>
    <phoneticPr fontId="4"/>
  </si>
  <si>
    <t>　漁業集落排水事業（1処理区）は供用開始（平成12年4月)から22年が経過したところであるが、有形固定資産減価償却率は38.47％で100％を下回っている（保有資産の法定耐用年数に到達していない）ことから、現段階では、機械設備等の定期的な点検整備を行うことで、大規模な更新事業等を行う必要は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</si>
</sst>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83-4794-A784-B75E74765F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583-4794-A784-B75E74765F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34.06</c:v>
                </c:pt>
                <c:pt idx="1">
                  <c:v>32.61</c:v>
                </c:pt>
                <c:pt idx="2">
                  <c:v>31.88</c:v>
                </c:pt>
                <c:pt idx="3">
                  <c:v>30.43</c:v>
                </c:pt>
                <c:pt idx="4">
                  <c:v>31.88</c:v>
                </c:pt>
              </c:numCache>
            </c:numRef>
          </c:val>
          <c:extLst>
            <c:ext xmlns:c16="http://schemas.microsoft.com/office/drawing/2014/chart" uri="{C3380CC4-5D6E-409C-BE32-E72D297353CC}">
              <c16:uniqueId val="{00000000-0FC8-4737-B073-1E199AED78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0FC8-4737-B073-1E199AED78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98.77</c:v>
                </c:pt>
                <c:pt idx="2">
                  <c:v>98.76</c:v>
                </c:pt>
                <c:pt idx="3">
                  <c:v>98.74</c:v>
                </c:pt>
                <c:pt idx="4">
                  <c:v>98.68</c:v>
                </c:pt>
              </c:numCache>
            </c:numRef>
          </c:val>
          <c:extLst>
            <c:ext xmlns:c16="http://schemas.microsoft.com/office/drawing/2014/chart" uri="{C3380CC4-5D6E-409C-BE32-E72D297353CC}">
              <c16:uniqueId val="{00000000-4B29-49AC-95A7-59C49D28BA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4B29-49AC-95A7-59C49D28BA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122.58</c:v>
                </c:pt>
                <c:pt idx="1">
                  <c:v>120.75</c:v>
                </c:pt>
                <c:pt idx="2">
                  <c:v>135.47</c:v>
                </c:pt>
                <c:pt idx="3">
                  <c:v>145.29</c:v>
                </c:pt>
                <c:pt idx="4">
                  <c:v>145.04</c:v>
                </c:pt>
              </c:numCache>
            </c:numRef>
          </c:val>
          <c:extLst>
            <c:ext xmlns:c16="http://schemas.microsoft.com/office/drawing/2014/chart" uri="{C3380CC4-5D6E-409C-BE32-E72D297353CC}">
              <c16:uniqueId val="{00000000-C6E9-487E-9006-B1F63BED57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C6E9-487E-9006-B1F63BED57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28.36</c:v>
                </c:pt>
                <c:pt idx="1">
                  <c:v>31.95</c:v>
                </c:pt>
                <c:pt idx="2">
                  <c:v>34.99</c:v>
                </c:pt>
                <c:pt idx="3">
                  <c:v>37.17</c:v>
                </c:pt>
                <c:pt idx="4">
                  <c:v>38.47</c:v>
                </c:pt>
              </c:numCache>
            </c:numRef>
          </c:val>
          <c:extLst>
            <c:ext xmlns:c16="http://schemas.microsoft.com/office/drawing/2014/chart" uri="{C3380CC4-5D6E-409C-BE32-E72D297353CC}">
              <c16:uniqueId val="{00000000-4582-439C-8C23-2BA6E4CDB2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4582-439C-8C23-2BA6E4CDB2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71-4CDB-86D1-FEC9B40FD5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71-4CDB-86D1-FEC9B40FD5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335.91</c:v>
                </c:pt>
                <c:pt idx="1">
                  <c:v>217.33</c:v>
                </c:pt>
                <c:pt idx="2">
                  <c:v>50.9</c:v>
                </c:pt>
                <c:pt idx="3" formatCode="#,##0.00;&quot;△&quot;#,##0.00">
                  <c:v>0</c:v>
                </c:pt>
                <c:pt idx="4" formatCode="#,##0.00;&quot;△&quot;#,##0.00">
                  <c:v>0</c:v>
                </c:pt>
              </c:numCache>
            </c:numRef>
          </c:val>
          <c:extLst>
            <c:ext xmlns:c16="http://schemas.microsoft.com/office/drawing/2014/chart" uri="{C3380CC4-5D6E-409C-BE32-E72D297353CC}">
              <c16:uniqueId val="{00000000-836E-43AD-A53C-ABD9BC577F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836E-43AD-A53C-ABD9BC577F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9.9600000000000009</c:v>
                </c:pt>
                <c:pt idx="1">
                  <c:v>8.89</c:v>
                </c:pt>
                <c:pt idx="2">
                  <c:v>38.299999999999997</c:v>
                </c:pt>
                <c:pt idx="3">
                  <c:v>10.9</c:v>
                </c:pt>
                <c:pt idx="4">
                  <c:v>12.65</c:v>
                </c:pt>
              </c:numCache>
            </c:numRef>
          </c:val>
          <c:extLst>
            <c:ext xmlns:c16="http://schemas.microsoft.com/office/drawing/2014/chart" uri="{C3380CC4-5D6E-409C-BE32-E72D297353CC}">
              <c16:uniqueId val="{00000000-6EEB-4D5A-84F4-6DF4BACA97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6EEB-4D5A-84F4-6DF4BACA97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953.22</c:v>
                </c:pt>
                <c:pt idx="1">
                  <c:v>915.02</c:v>
                </c:pt>
                <c:pt idx="2">
                  <c:v>877.44</c:v>
                </c:pt>
                <c:pt idx="3">
                  <c:v>882</c:v>
                </c:pt>
                <c:pt idx="4">
                  <c:v>864.28</c:v>
                </c:pt>
              </c:numCache>
            </c:numRef>
          </c:val>
          <c:extLst>
            <c:ext xmlns:c16="http://schemas.microsoft.com/office/drawing/2014/chart" uri="{C3380CC4-5D6E-409C-BE32-E72D297353CC}">
              <c16:uniqueId val="{00000000-E052-4E7B-9258-DB574725B9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E052-4E7B-9258-DB574725B9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c:v>
                </c:pt>
                <c:pt idx="1">
                  <c:v>45.58</c:v>
                </c:pt>
                <c:pt idx="2">
                  <c:v>59.83</c:v>
                </c:pt>
                <c:pt idx="3">
                  <c:v>54.78</c:v>
                </c:pt>
                <c:pt idx="4">
                  <c:v>48.54</c:v>
                </c:pt>
              </c:numCache>
            </c:numRef>
          </c:val>
          <c:extLst>
            <c:ext xmlns:c16="http://schemas.microsoft.com/office/drawing/2014/chart" uri="{C3380CC4-5D6E-409C-BE32-E72D297353CC}">
              <c16:uniqueId val="{00000000-DA32-4EFA-8B78-DB95724E00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DA32-4EFA-8B78-DB95724E00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387.42</c:v>
                </c:pt>
                <c:pt idx="1">
                  <c:v>494.72</c:v>
                </c:pt>
                <c:pt idx="2">
                  <c:v>375.24</c:v>
                </c:pt>
                <c:pt idx="3">
                  <c:v>409.45</c:v>
                </c:pt>
                <c:pt idx="4">
                  <c:v>460.78</c:v>
                </c:pt>
              </c:numCache>
            </c:numRef>
          </c:val>
          <c:extLst>
            <c:ext xmlns:c16="http://schemas.microsoft.com/office/drawing/2014/chart" uri="{C3380CC4-5D6E-409C-BE32-E72D297353CC}">
              <c16:uniqueId val="{00000000-970C-4925-922C-668D401BC4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970C-4925-922C-668D401BC4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香美町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16024</v>
      </c>
      <c r="AM8" s="46"/>
      <c r="AN8" s="46"/>
      <c r="AO8" s="46"/>
      <c r="AP8" s="46"/>
      <c r="AQ8" s="46"/>
      <c r="AR8" s="46"/>
      <c r="AS8" s="46"/>
      <c r="AT8" s="45">
        <f>データ!T6</f>
        <v>368.77</v>
      </c>
      <c r="AU8" s="45"/>
      <c r="AV8" s="45"/>
      <c r="AW8" s="45"/>
      <c r="AX8" s="45"/>
      <c r="AY8" s="45"/>
      <c r="AZ8" s="45"/>
      <c r="BA8" s="45"/>
      <c r="BB8" s="45">
        <f>データ!U6</f>
        <v>43.45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52.84</v>
      </c>
      <c r="J10" s="45"/>
      <c r="K10" s="45"/>
      <c r="L10" s="45"/>
      <c r="M10" s="45"/>
      <c r="N10" s="45"/>
      <c r="O10" s="45"/>
      <c r="P10" s="45">
        <f>データ!P6</f>
        <v>0.96</v>
      </c>
      <c r="Q10" s="45"/>
      <c r="R10" s="45"/>
      <c r="S10" s="45"/>
      <c r="T10" s="45"/>
      <c r="U10" s="45"/>
      <c r="V10" s="45"/>
      <c r="W10" s="45">
        <f>データ!Q6</f>
        <v>85.25</v>
      </c>
      <c r="X10" s="45"/>
      <c r="Y10" s="45"/>
      <c r="Z10" s="45"/>
      <c r="AA10" s="45"/>
      <c r="AB10" s="45"/>
      <c r="AC10" s="45"/>
      <c r="AD10" s="46">
        <f>データ!R6</f>
        <v>4503</v>
      </c>
      <c r="AE10" s="46"/>
      <c r="AF10" s="46"/>
      <c r="AG10" s="46"/>
      <c r="AH10" s="46"/>
      <c r="AI10" s="46"/>
      <c r="AJ10" s="46"/>
      <c r="AK10" s="2"/>
      <c r="AL10" s="46">
        <f>データ!V6</f>
        <v>152</v>
      </c>
      <c r="AM10" s="46"/>
      <c r="AN10" s="46"/>
      <c r="AO10" s="46"/>
      <c r="AP10" s="46"/>
      <c r="AQ10" s="46"/>
      <c r="AR10" s="46"/>
      <c r="AS10" s="46"/>
      <c r="AT10" s="45">
        <f>データ!W6</f>
        <v>7.0000000000000007E-2</v>
      </c>
      <c r="AU10" s="45"/>
      <c r="AV10" s="45"/>
      <c r="AW10" s="45"/>
      <c r="AX10" s="45"/>
      <c r="AY10" s="45"/>
      <c r="AZ10" s="45"/>
      <c r="BA10" s="45"/>
      <c r="BB10" s="45">
        <f>データ!X6</f>
        <v>2171.4299999999998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gsswSAWVuwHhJTlP/BGBW/V5T9NzreMNoT43yOUqKGfvMUU677fI6jOy8ZuJEL1WHL8atTmO8fmdFoTPZT0rug==" saltValue="xkgz0dA6bYGE3bWMQFyZ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17</v>
      </c>
      <c r="F6" s="19">
        <f t="shared" si="3"/>
        <v>6</v>
      </c>
      <c r="G6" s="19">
        <f t="shared" si="3"/>
        <v>0</v>
      </c>
      <c r="H6" s="19" t="str">
        <f t="shared" si="3"/>
        <v>兵庫県　香美町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52.84</v>
      </c>
      <c r="P6" s="20">
        <f t="shared" si="3"/>
        <v>0.96</v>
      </c>
      <c r="Q6" s="20">
        <f t="shared" si="3"/>
        <v>85.25</v>
      </c>
      <c r="R6" s="20">
        <f t="shared" si="3"/>
        <v>4503</v>
      </c>
      <c r="S6" s="20">
        <f t="shared" si="3"/>
        <v>16024</v>
      </c>
      <c r="T6" s="20">
        <f t="shared" si="3"/>
        <v>368.77</v>
      </c>
      <c r="U6" s="20">
        <f t="shared" si="3"/>
        <v>43.45</v>
      </c>
      <c r="V6" s="20">
        <f t="shared" si="3"/>
        <v>152</v>
      </c>
      <c r="W6" s="20">
        <f t="shared" si="3"/>
        <v>7.0000000000000007E-2</v>
      </c>
      <c r="X6" s="20">
        <f t="shared" si="3"/>
        <v>2171.4299999999998</v>
      </c>
      <c r="Y6" s="21">
        <f>IF(Y7="",NA(),Y7)</f>
        <v>122.58</v>
      </c>
      <c r="Z6" s="21">
        <f t="shared" ref="Z6:AH6" si="4">IF(Z7="",NA(),Z7)</f>
        <v>120.75</v>
      </c>
      <c r="AA6" s="21">
        <f t="shared" si="4"/>
        <v>135.47</v>
      </c>
      <c r="AB6" s="21">
        <f t="shared" si="4"/>
        <v>145.29</v>
      </c>
      <c r="AC6" s="21">
        <f t="shared" si="4"/>
        <v>145.04</v>
      </c>
      <c r="AD6" s="21">
        <f t="shared" si="4"/>
        <v>101.36</v>
      </c>
      <c r="AE6" s="21">
        <f t="shared" si="4"/>
        <v>99.33</v>
      </c>
      <c r="AF6" s="21">
        <f t="shared" si="4"/>
        <v>101.18</v>
      </c>
      <c r="AG6" s="21">
        <f t="shared" si="4"/>
        <v>99.89</v>
      </c>
      <c r="AH6" s="21">
        <f t="shared" si="4"/>
        <v>104.12</v>
      </c>
      <c r="AI6" s="20" t="str">
        <f>IF(AI7="","",IF(AI7="-","【-】","【"&amp;SUBSTITUTE(TEXT(AI7,"#,##0.00"),"-","△")&amp;"】"))</f>
        <v>【101.46】</v>
      </c>
      <c r="AJ6" s="21">
        <f>IF(AJ7="",NA(),AJ7)</f>
        <v>335.91</v>
      </c>
      <c r="AK6" s="21">
        <f t="shared" ref="AK6:AS6" si="5">IF(AK7="",NA(),AK7)</f>
        <v>217.33</v>
      </c>
      <c r="AL6" s="21">
        <f t="shared" si="5"/>
        <v>50.9</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9.9600000000000009</v>
      </c>
      <c r="AV6" s="21">
        <f t="shared" ref="AV6:BD6" si="6">IF(AV7="",NA(),AV7)</f>
        <v>8.89</v>
      </c>
      <c r="AW6" s="21">
        <f t="shared" si="6"/>
        <v>38.299999999999997</v>
      </c>
      <c r="AX6" s="21">
        <f t="shared" si="6"/>
        <v>10.9</v>
      </c>
      <c r="AY6" s="21">
        <f t="shared" si="6"/>
        <v>12.65</v>
      </c>
      <c r="AZ6" s="21">
        <f t="shared" si="6"/>
        <v>80.95</v>
      </c>
      <c r="BA6" s="21">
        <f t="shared" si="6"/>
        <v>62.55</v>
      </c>
      <c r="BB6" s="21">
        <f t="shared" si="6"/>
        <v>56.53</v>
      </c>
      <c r="BC6" s="21">
        <f t="shared" si="6"/>
        <v>59.66</v>
      </c>
      <c r="BD6" s="21">
        <f t="shared" si="6"/>
        <v>61.64</v>
      </c>
      <c r="BE6" s="20" t="str">
        <f>IF(BE7="","",IF(BE7="-","【-】","【"&amp;SUBSTITUTE(TEXT(BE7,"#,##0.00"),"-","△")&amp;"】"))</f>
        <v>【61.34】</v>
      </c>
      <c r="BF6" s="21">
        <f>IF(BF7="",NA(),BF7)</f>
        <v>953.22</v>
      </c>
      <c r="BG6" s="21">
        <f t="shared" ref="BG6:BO6" si="7">IF(BG7="",NA(),BG7)</f>
        <v>915.02</v>
      </c>
      <c r="BH6" s="21">
        <f t="shared" si="7"/>
        <v>877.44</v>
      </c>
      <c r="BI6" s="21">
        <f t="shared" si="7"/>
        <v>882</v>
      </c>
      <c r="BJ6" s="21">
        <f t="shared" si="7"/>
        <v>864.28</v>
      </c>
      <c r="BK6" s="21">
        <f t="shared" si="7"/>
        <v>1006.65</v>
      </c>
      <c r="BL6" s="21">
        <f t="shared" si="7"/>
        <v>998.42</v>
      </c>
      <c r="BM6" s="21">
        <f t="shared" si="7"/>
        <v>1095.52</v>
      </c>
      <c r="BN6" s="21">
        <f t="shared" si="7"/>
        <v>1056.55</v>
      </c>
      <c r="BO6" s="21">
        <f t="shared" si="7"/>
        <v>1278.54</v>
      </c>
      <c r="BP6" s="20" t="str">
        <f>IF(BP7="","",IF(BP7="-","【-】","【"&amp;SUBSTITUTE(TEXT(BP7,"#,##0.00"),"-","△")&amp;"】"))</f>
        <v>【1,078.44】</v>
      </c>
      <c r="BQ6" s="21">
        <f>IF(BQ7="",NA(),BQ7)</f>
        <v>58</v>
      </c>
      <c r="BR6" s="21">
        <f t="shared" ref="BR6:BZ6" si="8">IF(BR7="",NA(),BR7)</f>
        <v>45.58</v>
      </c>
      <c r="BS6" s="21">
        <f t="shared" si="8"/>
        <v>59.83</v>
      </c>
      <c r="BT6" s="21">
        <f t="shared" si="8"/>
        <v>54.78</v>
      </c>
      <c r="BU6" s="21">
        <f t="shared" si="8"/>
        <v>48.54</v>
      </c>
      <c r="BV6" s="21">
        <f t="shared" si="8"/>
        <v>43.43</v>
      </c>
      <c r="BW6" s="21">
        <f t="shared" si="8"/>
        <v>41.41</v>
      </c>
      <c r="BX6" s="21">
        <f t="shared" si="8"/>
        <v>39.64</v>
      </c>
      <c r="BY6" s="21">
        <f t="shared" si="8"/>
        <v>40</v>
      </c>
      <c r="BZ6" s="21">
        <f t="shared" si="8"/>
        <v>38.74</v>
      </c>
      <c r="CA6" s="20" t="str">
        <f>IF(CA7="","",IF(CA7="-","【-】","【"&amp;SUBSTITUTE(TEXT(CA7,"#,##0.00"),"-","△")&amp;"】"))</f>
        <v>【41.91】</v>
      </c>
      <c r="CB6" s="21">
        <f>IF(CB7="",NA(),CB7)</f>
        <v>387.42</v>
      </c>
      <c r="CC6" s="21">
        <f t="shared" ref="CC6:CK6" si="9">IF(CC7="",NA(),CC7)</f>
        <v>494.72</v>
      </c>
      <c r="CD6" s="21">
        <f t="shared" si="9"/>
        <v>375.24</v>
      </c>
      <c r="CE6" s="21">
        <f t="shared" si="9"/>
        <v>409.45</v>
      </c>
      <c r="CF6" s="21">
        <f t="shared" si="9"/>
        <v>460.78</v>
      </c>
      <c r="CG6" s="21">
        <f t="shared" si="9"/>
        <v>400.44</v>
      </c>
      <c r="CH6" s="21">
        <f t="shared" si="9"/>
        <v>417.56</v>
      </c>
      <c r="CI6" s="21">
        <f t="shared" si="9"/>
        <v>449.72</v>
      </c>
      <c r="CJ6" s="21">
        <f t="shared" si="9"/>
        <v>437.27</v>
      </c>
      <c r="CK6" s="21">
        <f t="shared" si="9"/>
        <v>456.72</v>
      </c>
      <c r="CL6" s="20" t="str">
        <f>IF(CL7="","",IF(CL7="-","【-】","【"&amp;SUBSTITUTE(TEXT(CL7,"#,##0.00"),"-","△")&amp;"】"))</f>
        <v>【420.17】</v>
      </c>
      <c r="CM6" s="21">
        <f>IF(CM7="",NA(),CM7)</f>
        <v>34.06</v>
      </c>
      <c r="CN6" s="21">
        <f t="shared" ref="CN6:CV6" si="10">IF(CN7="",NA(),CN7)</f>
        <v>32.61</v>
      </c>
      <c r="CO6" s="21">
        <f t="shared" si="10"/>
        <v>31.88</v>
      </c>
      <c r="CP6" s="21">
        <f t="shared" si="10"/>
        <v>30.43</v>
      </c>
      <c r="CQ6" s="21">
        <f t="shared" si="10"/>
        <v>31.88</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96.43</v>
      </c>
      <c r="CY6" s="21">
        <f t="shared" ref="CY6:DG6" si="11">IF(CY7="",NA(),CY7)</f>
        <v>98.77</v>
      </c>
      <c r="CZ6" s="21">
        <f t="shared" si="11"/>
        <v>98.76</v>
      </c>
      <c r="DA6" s="21">
        <f t="shared" si="11"/>
        <v>98.74</v>
      </c>
      <c r="DB6" s="21">
        <f t="shared" si="11"/>
        <v>98.68</v>
      </c>
      <c r="DC6" s="21">
        <f t="shared" si="11"/>
        <v>80.8</v>
      </c>
      <c r="DD6" s="21">
        <f t="shared" si="11"/>
        <v>79.2</v>
      </c>
      <c r="DE6" s="21">
        <f t="shared" si="11"/>
        <v>79.09</v>
      </c>
      <c r="DF6" s="21">
        <f t="shared" si="11"/>
        <v>78.900000000000006</v>
      </c>
      <c r="DG6" s="21">
        <f t="shared" si="11"/>
        <v>78.03</v>
      </c>
      <c r="DH6" s="20" t="str">
        <f>IF(DH7="","",IF(DH7="-","【-】","【"&amp;SUBSTITUTE(TEXT(DH7,"#,##0.00"),"-","△")&amp;"】"))</f>
        <v>【80.39】</v>
      </c>
      <c r="DI6" s="21">
        <f>IF(DI7="",NA(),DI7)</f>
        <v>28.36</v>
      </c>
      <c r="DJ6" s="21">
        <f t="shared" ref="DJ6:DR6" si="12">IF(DJ7="",NA(),DJ7)</f>
        <v>31.95</v>
      </c>
      <c r="DK6" s="21">
        <f t="shared" si="12"/>
        <v>34.99</v>
      </c>
      <c r="DL6" s="21">
        <f t="shared" si="12"/>
        <v>37.17</v>
      </c>
      <c r="DM6" s="21">
        <f t="shared" si="12"/>
        <v>38.47</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15">
      <c r="A7" s="14"/>
      <c r="B7" s="23">
        <v>2022</v>
      </c>
      <c r="C7" s="23">
        <v>285854</v>
      </c>
      <c r="D7" s="23">
        <v>46</v>
      </c>
      <c r="E7" s="23">
        <v>17</v>
      </c>
      <c r="F7" s="23">
        <v>6</v>
      </c>
      <c r="G7" s="23">
        <v>0</v>
      </c>
      <c r="H7" s="23" t="s">
        <v>96</v>
      </c>
      <c r="I7" s="23" t="s">
        <v>97</v>
      </c>
      <c r="J7" s="23" t="s">
        <v>98</v>
      </c>
      <c r="K7" s="23" t="s">
        <v>99</v>
      </c>
      <c r="L7" s="23" t="s">
        <v>100</v>
      </c>
      <c r="M7" s="23" t="s">
        <v>101</v>
      </c>
      <c r="N7" s="24" t="s">
        <v>102</v>
      </c>
      <c r="O7" s="24">
        <v>52.84</v>
      </c>
      <c r="P7" s="24">
        <v>0.96</v>
      </c>
      <c r="Q7" s="24">
        <v>85.25</v>
      </c>
      <c r="R7" s="24">
        <v>4503</v>
      </c>
      <c r="S7" s="24">
        <v>16024</v>
      </c>
      <c r="T7" s="24">
        <v>368.77</v>
      </c>
      <c r="U7" s="24">
        <v>43.45</v>
      </c>
      <c r="V7" s="24">
        <v>152</v>
      </c>
      <c r="W7" s="24">
        <v>7.0000000000000007E-2</v>
      </c>
      <c r="X7" s="24">
        <v>2171.4299999999998</v>
      </c>
      <c r="Y7" s="24">
        <v>122.58</v>
      </c>
      <c r="Z7" s="24">
        <v>120.75</v>
      </c>
      <c r="AA7" s="24">
        <v>135.47</v>
      </c>
      <c r="AB7" s="24">
        <v>145.29</v>
      </c>
      <c r="AC7" s="24">
        <v>145.04</v>
      </c>
      <c r="AD7" s="24">
        <v>101.36</v>
      </c>
      <c r="AE7" s="24">
        <v>99.33</v>
      </c>
      <c r="AF7" s="24">
        <v>101.18</v>
      </c>
      <c r="AG7" s="24">
        <v>99.89</v>
      </c>
      <c r="AH7" s="24">
        <v>104.12</v>
      </c>
      <c r="AI7" s="24">
        <v>101.46</v>
      </c>
      <c r="AJ7" s="24">
        <v>335.91</v>
      </c>
      <c r="AK7" s="24">
        <v>217.33</v>
      </c>
      <c r="AL7" s="24">
        <v>50.9</v>
      </c>
      <c r="AM7" s="24">
        <v>0</v>
      </c>
      <c r="AN7" s="24">
        <v>0</v>
      </c>
      <c r="AO7" s="24">
        <v>221.05</v>
      </c>
      <c r="AP7" s="24">
        <v>210</v>
      </c>
      <c r="AQ7" s="24">
        <v>140.63</v>
      </c>
      <c r="AR7" s="24">
        <v>163.84</v>
      </c>
      <c r="AS7" s="24">
        <v>176.46</v>
      </c>
      <c r="AT7" s="24">
        <v>104.91</v>
      </c>
      <c r="AU7" s="24">
        <v>9.9600000000000009</v>
      </c>
      <c r="AV7" s="24">
        <v>8.89</v>
      </c>
      <c r="AW7" s="24">
        <v>38.299999999999997</v>
      </c>
      <c r="AX7" s="24">
        <v>10.9</v>
      </c>
      <c r="AY7" s="24">
        <v>12.65</v>
      </c>
      <c r="AZ7" s="24">
        <v>80.95</v>
      </c>
      <c r="BA7" s="24">
        <v>62.55</v>
      </c>
      <c r="BB7" s="24">
        <v>56.53</v>
      </c>
      <c r="BC7" s="24">
        <v>59.66</v>
      </c>
      <c r="BD7" s="24">
        <v>61.64</v>
      </c>
      <c r="BE7" s="24">
        <v>61.34</v>
      </c>
      <c r="BF7" s="24">
        <v>953.22</v>
      </c>
      <c r="BG7" s="24">
        <v>915.02</v>
      </c>
      <c r="BH7" s="24">
        <v>877.44</v>
      </c>
      <c r="BI7" s="24">
        <v>882</v>
      </c>
      <c r="BJ7" s="24">
        <v>864.28</v>
      </c>
      <c r="BK7" s="24">
        <v>1006.65</v>
      </c>
      <c r="BL7" s="24">
        <v>998.42</v>
      </c>
      <c r="BM7" s="24">
        <v>1095.52</v>
      </c>
      <c r="BN7" s="24">
        <v>1056.55</v>
      </c>
      <c r="BO7" s="24">
        <v>1278.54</v>
      </c>
      <c r="BP7" s="24">
        <v>1078.44</v>
      </c>
      <c r="BQ7" s="24">
        <v>58</v>
      </c>
      <c r="BR7" s="24">
        <v>45.58</v>
      </c>
      <c r="BS7" s="24">
        <v>59.83</v>
      </c>
      <c r="BT7" s="24">
        <v>54.78</v>
      </c>
      <c r="BU7" s="24">
        <v>48.54</v>
      </c>
      <c r="BV7" s="24">
        <v>43.43</v>
      </c>
      <c r="BW7" s="24">
        <v>41.41</v>
      </c>
      <c r="BX7" s="24">
        <v>39.64</v>
      </c>
      <c r="BY7" s="24">
        <v>40</v>
      </c>
      <c r="BZ7" s="24">
        <v>38.74</v>
      </c>
      <c r="CA7" s="24">
        <v>41.91</v>
      </c>
      <c r="CB7" s="24">
        <v>387.42</v>
      </c>
      <c r="CC7" s="24">
        <v>494.72</v>
      </c>
      <c r="CD7" s="24">
        <v>375.24</v>
      </c>
      <c r="CE7" s="24">
        <v>409.45</v>
      </c>
      <c r="CF7" s="24">
        <v>460.78</v>
      </c>
      <c r="CG7" s="24">
        <v>400.44</v>
      </c>
      <c r="CH7" s="24">
        <v>417.56</v>
      </c>
      <c r="CI7" s="24">
        <v>449.72</v>
      </c>
      <c r="CJ7" s="24">
        <v>437.27</v>
      </c>
      <c r="CK7" s="24">
        <v>456.72</v>
      </c>
      <c r="CL7" s="24">
        <v>420.17</v>
      </c>
      <c r="CM7" s="24">
        <v>34.06</v>
      </c>
      <c r="CN7" s="24">
        <v>32.61</v>
      </c>
      <c r="CO7" s="24">
        <v>31.88</v>
      </c>
      <c r="CP7" s="24">
        <v>30.43</v>
      </c>
      <c r="CQ7" s="24">
        <v>31.88</v>
      </c>
      <c r="CR7" s="24">
        <v>32.229999999999997</v>
      </c>
      <c r="CS7" s="24">
        <v>32.479999999999997</v>
      </c>
      <c r="CT7" s="24">
        <v>30.19</v>
      </c>
      <c r="CU7" s="24">
        <v>28.77</v>
      </c>
      <c r="CV7" s="24">
        <v>26.22</v>
      </c>
      <c r="CW7" s="24">
        <v>29.92</v>
      </c>
      <c r="CX7" s="24">
        <v>96.43</v>
      </c>
      <c r="CY7" s="24">
        <v>98.77</v>
      </c>
      <c r="CZ7" s="24">
        <v>98.76</v>
      </c>
      <c r="DA7" s="24">
        <v>98.74</v>
      </c>
      <c r="DB7" s="24">
        <v>98.68</v>
      </c>
      <c r="DC7" s="24">
        <v>80.8</v>
      </c>
      <c r="DD7" s="24">
        <v>79.2</v>
      </c>
      <c r="DE7" s="24">
        <v>79.09</v>
      </c>
      <c r="DF7" s="24">
        <v>78.900000000000006</v>
      </c>
      <c r="DG7" s="24">
        <v>78.03</v>
      </c>
      <c r="DH7" s="24">
        <v>80.39</v>
      </c>
      <c r="DI7" s="24">
        <v>28.36</v>
      </c>
      <c r="DJ7" s="24">
        <v>31.95</v>
      </c>
      <c r="DK7" s="24">
        <v>34.99</v>
      </c>
      <c r="DL7" s="24">
        <v>37.17</v>
      </c>
      <c r="DM7" s="24">
        <v>38.47</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2024-02-05T01:20:39Z</cp:lastPrinted>
  <dcterms:created xsi:type="dcterms:W3CDTF">2023-12-12T01:05:31Z</dcterms:created>
  <dcterms:modified xsi:type="dcterms:W3CDTF">2024-02-07T00:24:55Z</dcterms:modified>
  <cp:category/>
</cp:coreProperties>
</file>