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3年度\R3経営比較分析表（水道・病院・下水道・観光施設）\公開用Excel\"/>
    </mc:Choice>
  </mc:AlternateContent>
  <workbookProtection workbookAlgorithmName="SHA-512" workbookHashValue="V2mgTJVlYRUbzJQjoqqDududAABoN9GaI+uW3kR4D9RL3yLiNIOWVR6kHxcHN374Qxn/Ux1XdwP5zgNh9ZMSBg==" workbookSaltValue="0aMSpwH2qpW7M6E6WuWrt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<sst xmlns="http://schemas.openxmlformats.org/spreadsheetml/2006/main" count="228" uniqueCount="115">
  <si>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</si>
  <si>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</si>
  <si>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</si>
  <si>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</si>
  <si>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</si>
  <si>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</si>
  <si>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</si>
  <si>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</si>
  <si>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</si>
  <si>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</si>
  <si>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</si>
  <si>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</si>
  <si>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</si>
  <si>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</si>
  <si>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</si>
  <si>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</si>
  <si>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</si>
  <si>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</si>
  <si>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</si>
  <si>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</si>
  <si>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</si>
  <si>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</si>
  <si>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</si>
  <si>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</si>
  <si>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</si>
  <si>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</si>
  <si>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</si>
  <si>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</si>
  <si>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</si>
  <si>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</si>
  <si>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</si>
  <si>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</si>
  <si>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</si>
  <si>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</si>
  <si>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</si>
  <si>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</si>
  <si>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</si>
  <si>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</si>
  <si>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</si>
  <si>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</si>
  <si>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</si>
  <si>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</si>
  <si>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</si>
  <si>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</si>
  <si>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</si>
  <si>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</si>
  <si>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</si>
  <si>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</si>
  <si>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</si>
  <si>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</si>
  <si>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</si>
  <si>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</si>
  <si>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</si>
  <si>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</si>
  <si>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</si>
  <si>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</si>
  <si>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</si>
  <si>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</si>
  <si>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</si>
  <si>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</si>
  <si>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</si>
  <si>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</si>
  <si>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</si>
  <si>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</si>
  <si>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</si>
  <si>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</si>
  <si>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</si>
  <si>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</si>
  <si>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</si>
  <si>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</si>
  <si>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</si>
  <si>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</si>
  <si>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</si>
  <si>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</si>
  <si>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</si>
  <si>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</si>
  <si>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</si>
  <si>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</si>
  <si>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</si>
  <si>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</si>
  <si>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</si>
  <si>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</si>
  <si>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</si>
  <si>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</si>
  <si>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</si>
  <si>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</si>
  <si>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</si>
  <si>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</si>
  <si>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</si>
  <si>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</si>
  <si>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</si>
  <si>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</si>
  <si>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</si>
  <si>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</si>
  <si>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</si>
  <si>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</si>
  <si>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</si>
  <si>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</si>
  <si>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</si>
  <si>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</si>
  <si>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</si>
  <si>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</si>
  <si>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</si>
  <si>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</si>
  <si>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</si>
  <si>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</si>
  <si>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</si>
  <si>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</si>
  <si>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</si>
  <si>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</si>
  <si>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</si>
  <si>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</si>
  <si>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旧簡易水道区域のエリアが広く点在しており、地形的にも統合が困難であり、施設も多く管路延長も長くなり、経営改善は大変難しいのが現状である。
　安全安心な水を供給するにあたり、維持管理経費の削減についても限界があること、また、人口の減少や節水志向により、有収水量の減少、給水収益の減少が大変大きな課題となっている。
　今後、経営比較分析を踏まえ、中長期的な経営の基本計画である「経営戦略」の検証、見直しを行うことで、料金改定に向けた検討を進めるとともに、課題の早期発見と早期解決を図り、健全経営につなげたいと考えている。</t>
    <phoneticPr fontId="4"/>
  </si>
  <si>
    <t>　経常収支比率は、ほぼ横ばいに推移しているが、100％未満となっているため、今後も、効率的な運営に努め、維持管理経費の削減を図る必要があると考えている。
　累積欠損金比率は、減価償却費見合いの財源が確保されていないことにより、単年度において純損失が発生しており、累積欠損金は年々増加している。収支改善に向けて、R4年度での料金改定等の対策を予定している。
　流動比率は、49.74％で、100%未満であり、減少傾向にあるることから短期的な債務に対する支払資金の不足を示す結果となった。このままでは、資金不足が発生する恐れがあるため、経営改善と、資金管理に注意が必要と考えている。
　料金回収率は、類似団体と比較しても低い状態となっていることから、R4年度の料金改定により改善を図ることとしている。
　給水原価は、山間地域に多くの浄水場を有していることから類似団体と比較しても高い状態となっており、経常収支比率と同様に、効率的な運営に努め、維持管理経費の削減を図る必要があると考えている。
　施設利用率は、人口減少等により配水量は減少傾向にあるものの、季節変動もあり、規模縮小は難しいと考えている。
　有収率は、R元年度以降悪化傾向にあり、漏水調査を実施し、漏水修繕及び老朽管の更新を図る必要があると考えている。</t>
    <rPh sb="87" eb="89">
      <t>ゲンカ</t>
    </rPh>
    <rPh sb="89" eb="91">
      <t>ショウキャク</t>
    </rPh>
    <rPh sb="91" eb="92">
      <t>ヒ</t>
    </rPh>
    <rPh sb="92" eb="94">
      <t>ミア</t>
    </rPh>
    <rPh sb="96" eb="98">
      <t>ザイゲン</t>
    </rPh>
    <rPh sb="99" eb="101">
      <t>カクホ</t>
    </rPh>
    <rPh sb="124" eb="126">
      <t>ハッセイ</t>
    </rPh>
    <rPh sb="131" eb="133">
      <t>ルイセキ</t>
    </rPh>
    <rPh sb="133" eb="135">
      <t>ケッソン</t>
    </rPh>
    <rPh sb="135" eb="136">
      <t>キン</t>
    </rPh>
    <rPh sb="137" eb="139">
      <t>ネンネン</t>
    </rPh>
    <rPh sb="139" eb="141">
      <t>ゾウカ</t>
    </rPh>
    <rPh sb="157" eb="159">
      <t>ネンド</t>
    </rPh>
    <rPh sb="167" eb="169">
      <t>タイサク</t>
    </rPh>
    <rPh sb="170" eb="172">
      <t>ヨテイ</t>
    </rPh>
    <rPh sb="203" eb="205">
      <t>ゲンショウ</t>
    </rPh>
    <rPh sb="205" eb="207">
      <t>ケイコウ</t>
    </rPh>
    <rPh sb="249" eb="251">
      <t>シキン</t>
    </rPh>
    <rPh sb="251" eb="253">
      <t>ブソク</t>
    </rPh>
    <rPh sb="254" eb="256">
      <t>ハッセイ</t>
    </rPh>
    <rPh sb="258" eb="259">
      <t>オソ</t>
    </rPh>
    <rPh sb="266" eb="268">
      <t>ケイエイ</t>
    </rPh>
    <rPh sb="268" eb="270">
      <t>カイゼン</t>
    </rPh>
    <rPh sb="325" eb="327">
      <t>ネンド</t>
    </rPh>
    <rPh sb="500" eb="503">
      <t>ユウシュウリツ</t>
    </rPh>
    <phoneticPr fontId="4"/>
  </si>
  <si>
    <t>　有形固定資産減価償却率は、類似団体と比較しても低い状態で推移しているが、上昇傾向にあるため施設の更新計画等により、計画的な更新を進めていく必要があると考えている。
　管路経年化率は、令和３年度で8.36％となり、今後は順次耐用年数を経過する管路が出てくると予想される。R3年度に管路管理システムを導入しており、今後は管路更新計画の策定にも取り組むこととしている。
　また、管路更新計画の策定と併せて、平成28年度に策定したアセットマネジメント（中長期的な維持管理計画）の更新に取組みたいと考えている。</t>
    <rPh sb="92" eb="94">
      <t>レイワ</t>
    </rPh>
    <rPh sb="96" eb="97">
      <t>ド</t>
    </rPh>
    <rPh sb="137" eb="139">
      <t>ネンド</t>
    </rPh>
    <rPh sb="140" eb="142">
      <t>カンロ</t>
    </rPh>
    <rPh sb="142" eb="144">
      <t>カンリ</t>
    </rPh>
    <rPh sb="149" eb="151">
      <t>ドウニュウ</t>
    </rPh>
    <rPh sb="156" eb="158">
      <t>コンゴ</t>
    </rPh>
    <rPh sb="159" eb="161">
      <t>カンロ</t>
    </rPh>
    <rPh sb="161" eb="163">
      <t>コウシン</t>
    </rPh>
    <rPh sb="163" eb="165">
      <t>ケイカク</t>
    </rPh>
    <rPh sb="166" eb="168">
      <t>サクテイ</t>
    </rPh>
    <rPh sb="170" eb="171">
      <t>ト</t>
    </rPh>
    <rPh sb="172" eb="173">
      <t>ク</t>
    </rPh>
    <rPh sb="187" eb="189">
      <t>カンロ</t>
    </rPh>
    <rPh sb="189" eb="191">
      <t>コウシン</t>
    </rPh>
    <rPh sb="191" eb="193">
      <t>ケイカク</t>
    </rPh>
    <rPh sb="194" eb="196">
      <t>サクテイ</t>
    </rPh>
    <rPh sb="197" eb="198">
      <t>アワ</t>
    </rPh>
    <rPh sb="239" eb="241">
      <t>トリク</t>
    </rPh>
    <rPh sb="245" eb="2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</si>
</sst>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0.26</c:v>
                </c:pt>
                <c:pt idx="1">
                  <c:v>0.09</c:v>
                </c:pt>
                <c:pt idx="2">
                  <c:v>0.03</c:v>
                </c:pt>
                <c:pt idx="3">
                  <c:v>0.04</c:v>
                </c:pt>
                <c:pt idx="4">
                  <c:v>0.72</c:v>
                </c:pt>
              </c:numCache>
            </c:numRef>
          </c:val>
          <c:extLst>
            <c:ext xmlns:c16="http://schemas.microsoft.com/office/drawing/2014/chart" uri="{C3380CC4-5D6E-409C-BE32-E72D297353CC}">
              <c16:uniqueId val="{00000000-66ED-46E7-99E0-E8E5462D5F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66ED-46E7-99E0-E8E5462D5F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52.83</c:v>
                </c:pt>
                <c:pt idx="1">
                  <c:v>51.42</c:v>
                </c:pt>
                <c:pt idx="2">
                  <c:v>48.81</c:v>
                </c:pt>
                <c:pt idx="3">
                  <c:v>51.35</c:v>
                </c:pt>
                <c:pt idx="4">
                  <c:v>49.43</c:v>
                </c:pt>
              </c:numCache>
            </c:numRef>
          </c:val>
          <c:extLst>
            <c:ext xmlns:c16="http://schemas.microsoft.com/office/drawing/2014/chart" uri="{C3380CC4-5D6E-409C-BE32-E72D297353CC}">
              <c16:uniqueId val="{00000000-5945-4565-B4B7-700CA0554B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5945-4565-B4B7-700CA0554B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83.64</c:v>
                </c:pt>
                <c:pt idx="1">
                  <c:v>85.65</c:v>
                </c:pt>
                <c:pt idx="2">
                  <c:v>83.82</c:v>
                </c:pt>
                <c:pt idx="3">
                  <c:v>80.52</c:v>
                </c:pt>
                <c:pt idx="4">
                  <c:v>80.25</c:v>
                </c:pt>
              </c:numCache>
            </c:numRef>
          </c:val>
          <c:extLst>
            <c:ext xmlns:c16="http://schemas.microsoft.com/office/drawing/2014/chart" uri="{C3380CC4-5D6E-409C-BE32-E72D297353CC}">
              <c16:uniqueId val="{00000000-A18A-4E4C-B522-BA85AB1483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A18A-4E4C-B522-BA85AB1483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77.36</c:v>
                </c:pt>
                <c:pt idx="1">
                  <c:v>78.290000000000006</c:v>
                </c:pt>
                <c:pt idx="2">
                  <c:v>74.8</c:v>
                </c:pt>
                <c:pt idx="3">
                  <c:v>75.66</c:v>
                </c:pt>
                <c:pt idx="4">
                  <c:v>78.97</c:v>
                </c:pt>
              </c:numCache>
            </c:numRef>
          </c:val>
          <c:extLst>
            <c:ext xmlns:c16="http://schemas.microsoft.com/office/drawing/2014/chart" uri="{C3380CC4-5D6E-409C-BE32-E72D297353CC}">
              <c16:uniqueId val="{00000000-0151-4846-AB0A-71AF542515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0151-4846-AB0A-71AF542515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30.24</c:v>
                </c:pt>
                <c:pt idx="1">
                  <c:v>33.22</c:v>
                </c:pt>
                <c:pt idx="2">
                  <c:v>36.33</c:v>
                </c:pt>
                <c:pt idx="3">
                  <c:v>39.74</c:v>
                </c:pt>
                <c:pt idx="4">
                  <c:v>41.77</c:v>
                </c:pt>
              </c:numCache>
            </c:numRef>
          </c:val>
          <c:extLst>
            <c:ext xmlns:c16="http://schemas.microsoft.com/office/drawing/2014/chart" uri="{C3380CC4-5D6E-409C-BE32-E72D297353CC}">
              <c16:uniqueId val="{00000000-A1F5-4AE1-903C-97E024D6C1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A1F5-4AE1-903C-97E024D6C1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quot;-&quot;">
                  <c:v>5.15</c:v>
                </c:pt>
                <c:pt idx="3" formatCode="#,##0.00;&quot;△&quot;#,##0.00;&quot;-&quot;">
                  <c:v>5.74</c:v>
                </c:pt>
                <c:pt idx="4" formatCode="#,##0.00;&quot;△&quot;#,##0.00;&quot;-&quot;">
                  <c:v>8.36</c:v>
                </c:pt>
              </c:numCache>
            </c:numRef>
          </c:val>
          <c:extLst>
            <c:ext xmlns:c16="http://schemas.microsoft.com/office/drawing/2014/chart" uri="{C3380CC4-5D6E-409C-BE32-E72D297353CC}">
              <c16:uniqueId val="{00000000-3684-43C8-8EBA-8165A9C612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684-43C8-8EBA-8165A9C612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166.26</c:v>
                </c:pt>
                <c:pt idx="1">
                  <c:v>203.34</c:v>
                </c:pt>
                <c:pt idx="2">
                  <c:v>262.14</c:v>
                </c:pt>
                <c:pt idx="3">
                  <c:v>329.12</c:v>
                </c:pt>
                <c:pt idx="4">
                  <c:v>353.69</c:v>
                </c:pt>
              </c:numCache>
            </c:numRef>
          </c:val>
          <c:extLst>
            <c:ext xmlns:c16="http://schemas.microsoft.com/office/drawing/2014/chart" uri="{C3380CC4-5D6E-409C-BE32-E72D297353CC}">
              <c16:uniqueId val="{00000000-4582-46F4-9574-7B4DD4BACF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4582-46F4-9574-7B4DD4BACF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117.03</c:v>
                </c:pt>
                <c:pt idx="1">
                  <c:v>90.06</c:v>
                </c:pt>
                <c:pt idx="2">
                  <c:v>75.650000000000006</c:v>
                </c:pt>
                <c:pt idx="3">
                  <c:v>56.5</c:v>
                </c:pt>
                <c:pt idx="4">
                  <c:v>49.74</c:v>
                </c:pt>
              </c:numCache>
            </c:numRef>
          </c:val>
          <c:extLst>
            <c:ext xmlns:c16="http://schemas.microsoft.com/office/drawing/2014/chart" uri="{C3380CC4-5D6E-409C-BE32-E72D297353CC}">
              <c16:uniqueId val="{00000000-3137-4A95-9347-0A8E37293C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3137-4A95-9347-0A8E37293C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958.38</c:v>
                </c:pt>
                <c:pt idx="1">
                  <c:v>919.73</c:v>
                </c:pt>
                <c:pt idx="2">
                  <c:v>952.74</c:v>
                </c:pt>
                <c:pt idx="3">
                  <c:v>988.98</c:v>
                </c:pt>
                <c:pt idx="4">
                  <c:v>939.02</c:v>
                </c:pt>
              </c:numCache>
            </c:numRef>
          </c:val>
          <c:extLst>
            <c:ext xmlns:c16="http://schemas.microsoft.com/office/drawing/2014/chart" uri="{C3380CC4-5D6E-409C-BE32-E72D297353CC}">
              <c16:uniqueId val="{00000000-D6BE-4722-B645-BE9AA99738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D6BE-4722-B645-BE9AA99738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65.34</c:v>
                </c:pt>
                <c:pt idx="1">
                  <c:v>65.69</c:v>
                </c:pt>
                <c:pt idx="2">
                  <c:v>61.43</c:v>
                </c:pt>
                <c:pt idx="3">
                  <c:v>57.01</c:v>
                </c:pt>
                <c:pt idx="4">
                  <c:v>59.81</c:v>
                </c:pt>
              </c:numCache>
            </c:numRef>
          </c:val>
          <c:extLst>
            <c:ext xmlns:c16="http://schemas.microsoft.com/office/drawing/2014/chart" uri="{C3380CC4-5D6E-409C-BE32-E72D297353CC}">
              <c16:uniqueId val="{00000000-2425-43E6-9B09-628FFED1C1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2425-43E6-9B09-628FFED1C1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216.09</c:v>
                </c:pt>
                <c:pt idx="1">
                  <c:v>214.93</c:v>
                </c:pt>
                <c:pt idx="2">
                  <c:v>231.09</c:v>
                </c:pt>
                <c:pt idx="3">
                  <c:v>227.84</c:v>
                </c:pt>
                <c:pt idx="4">
                  <c:v>236.95</c:v>
                </c:pt>
              </c:numCache>
            </c:numRef>
          </c:val>
          <c:extLst>
            <c:ext xmlns:c16="http://schemas.microsoft.com/office/drawing/2014/chart" uri="{C3380CC4-5D6E-409C-BE32-E72D297353CC}">
              <c16:uniqueId val="{00000000-D360-495B-96A7-0EB5AE0B1A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D360-495B-96A7-0EB5AE0B1A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兵庫県　香美町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16452</v>
      </c>
      <c r="AM8" s="45"/>
      <c r="AN8" s="45"/>
      <c r="AO8" s="45"/>
      <c r="AP8" s="45"/>
      <c r="AQ8" s="45"/>
      <c r="AR8" s="45"/>
      <c r="AS8" s="45"/>
      <c r="AT8" s="46">
        <f>データ!$S$6</f>
        <v>368.77</v>
      </c>
      <c r="AU8" s="47"/>
      <c r="AV8" s="47"/>
      <c r="AW8" s="47"/>
      <c r="AX8" s="47"/>
      <c r="AY8" s="47"/>
      <c r="AZ8" s="47"/>
      <c r="BA8" s="47"/>
      <c r="BB8" s="48">
        <f>データ!$T$6</f>
        <v>44.61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54.37</v>
      </c>
      <c r="J10" s="47"/>
      <c r="K10" s="47"/>
      <c r="L10" s="47"/>
      <c r="M10" s="47"/>
      <c r="N10" s="47"/>
      <c r="O10" s="81"/>
      <c r="P10" s="48">
        <f>データ!$P$6</f>
        <v>99.64</v>
      </c>
      <c r="Q10" s="48"/>
      <c r="R10" s="48"/>
      <c r="S10" s="48"/>
      <c r="T10" s="48"/>
      <c r="U10" s="48"/>
      <c r="V10" s="48"/>
      <c r="W10" s="45">
        <f>データ!$Q$6</f>
        <v>2585</v>
      </c>
      <c r="X10" s="45"/>
      <c r="Y10" s="45"/>
      <c r="Z10" s="45"/>
      <c r="AA10" s="45"/>
      <c r="AB10" s="45"/>
      <c r="AC10" s="45"/>
      <c r="AD10" s="2"/>
      <c r="AE10" s="2"/>
      <c r="AF10" s="2"/>
      <c r="AG10" s="2"/>
      <c r="AH10" s="2"/>
      <c r="AI10" s="2"/>
      <c r="AJ10" s="2"/>
      <c r="AK10" s="2"/>
      <c r="AL10" s="45">
        <f>データ!$U$6</f>
        <v>16198</v>
      </c>
      <c r="AM10" s="45"/>
      <c r="AN10" s="45"/>
      <c r="AO10" s="45"/>
      <c r="AP10" s="45"/>
      <c r="AQ10" s="45"/>
      <c r="AR10" s="45"/>
      <c r="AS10" s="45"/>
      <c r="AT10" s="46">
        <f>データ!$V$6</f>
        <v>150.94</v>
      </c>
      <c r="AU10" s="47"/>
      <c r="AV10" s="47"/>
      <c r="AW10" s="47"/>
      <c r="AX10" s="47"/>
      <c r="AY10" s="47"/>
      <c r="AZ10" s="47"/>
      <c r="BA10" s="47"/>
      <c r="BB10" s="48">
        <f>データ!$W$6</f>
        <v>107.31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ciW+VFo9xLJB0V4T5x7YrFxo6OI1b9Sm9s3uNOhRkbe8luI5cPEC2OV9i1WCfCKxRSvvgZmaJCIoJi7o1KVRg==" saltValue="9hJNrNbuEpZYBlpn4MH1C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285854</v>
      </c>
      <c r="D6" s="20">
        <f t="shared" si="3"/>
        <v>46</v>
      </c>
      <c r="E6" s="20">
        <f t="shared" si="3"/>
        <v>1</v>
      </c>
      <c r="F6" s="20">
        <f t="shared" si="3"/>
        <v>0</v>
      </c>
      <c r="G6" s="20">
        <f t="shared" si="3"/>
        <v>1</v>
      </c>
      <c r="H6" s="20" t="str">
        <f t="shared" si="3"/>
        <v>兵庫県　香美町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54.37</v>
      </c>
      <c r="P6" s="21">
        <f t="shared" si="3"/>
        <v>99.64</v>
      </c>
      <c r="Q6" s="21">
        <f t="shared" si="3"/>
        <v>2585</v>
      </c>
      <c r="R6" s="21">
        <f t="shared" si="3"/>
        <v>16452</v>
      </c>
      <c r="S6" s="21">
        <f t="shared" si="3"/>
        <v>368.77</v>
      </c>
      <c r="T6" s="21">
        <f t="shared" si="3"/>
        <v>44.61</v>
      </c>
      <c r="U6" s="21">
        <f t="shared" si="3"/>
        <v>16198</v>
      </c>
      <c r="V6" s="21">
        <f t="shared" si="3"/>
        <v>150.94</v>
      </c>
      <c r="W6" s="21">
        <f t="shared" si="3"/>
        <v>107.31</v>
      </c>
      <c r="X6" s="22">
        <f>IF(X7="",NA(),X7)</f>
        <v>77.36</v>
      </c>
      <c r="Y6" s="22">
        <f t="shared" ref="Y6:AG6" si="4">IF(Y7="",NA(),Y7)</f>
        <v>78.290000000000006</v>
      </c>
      <c r="Z6" s="22">
        <f t="shared" si="4"/>
        <v>74.8</v>
      </c>
      <c r="AA6" s="22">
        <f t="shared" si="4"/>
        <v>75.66</v>
      </c>
      <c r="AB6" s="22">
        <f t="shared" si="4"/>
        <v>78.97</v>
      </c>
      <c r="AC6" s="22">
        <f t="shared" si="4"/>
        <v>110.05</v>
      </c>
      <c r="AD6" s="22">
        <f t="shared" si="4"/>
        <v>108.87</v>
      </c>
      <c r="AE6" s="22">
        <f t="shared" si="4"/>
        <v>108.61</v>
      </c>
      <c r="AF6" s="22">
        <f t="shared" si="4"/>
        <v>108.35</v>
      </c>
      <c r="AG6" s="22">
        <f t="shared" si="4"/>
        <v>108.84</v>
      </c>
      <c r="AH6" s="21" t="str">
        <f>IF(AH7="","",IF(AH7="-","【-】","【"&amp;SUBSTITUTE(TEXT(AH7,"#,##0.00"),"-","△")&amp;"】"))</f>
        <v>【111.39】</v>
      </c>
      <c r="AI6" s="22">
        <f>IF(AI7="",NA(),AI7)</f>
        <v>166.26</v>
      </c>
      <c r="AJ6" s="22">
        <f t="shared" ref="AJ6:AR6" si="5">IF(AJ7="",NA(),AJ7)</f>
        <v>203.34</v>
      </c>
      <c r="AK6" s="22">
        <f t="shared" si="5"/>
        <v>262.14</v>
      </c>
      <c r="AL6" s="22">
        <f t="shared" si="5"/>
        <v>329.12</v>
      </c>
      <c r="AM6" s="22">
        <f t="shared" si="5"/>
        <v>353.69</v>
      </c>
      <c r="AN6" s="22">
        <f t="shared" si="5"/>
        <v>2.64</v>
      </c>
      <c r="AO6" s="22">
        <f t="shared" si="5"/>
        <v>3.16</v>
      </c>
      <c r="AP6" s="22">
        <f t="shared" si="5"/>
        <v>3.59</v>
      </c>
      <c r="AQ6" s="22">
        <f t="shared" si="5"/>
        <v>3.98</v>
      </c>
      <c r="AR6" s="22">
        <f t="shared" si="5"/>
        <v>6.02</v>
      </c>
      <c r="AS6" s="21" t="str">
        <f>IF(AS7="","",IF(AS7="-","【-】","【"&amp;SUBSTITUTE(TEXT(AS7,"#,##0.00"),"-","△")&amp;"】"))</f>
        <v>【1.30】</v>
      </c>
      <c r="AT6" s="22">
        <f>IF(AT7="",NA(),AT7)</f>
        <v>117.03</v>
      </c>
      <c r="AU6" s="22">
        <f t="shared" ref="AU6:BC6" si="6">IF(AU7="",NA(),AU7)</f>
        <v>90.06</v>
      </c>
      <c r="AV6" s="22">
        <f t="shared" si="6"/>
        <v>75.650000000000006</v>
      </c>
      <c r="AW6" s="22">
        <f t="shared" si="6"/>
        <v>56.5</v>
      </c>
      <c r="AX6" s="22">
        <f t="shared" si="6"/>
        <v>49.74</v>
      </c>
      <c r="AY6" s="22">
        <f t="shared" si="6"/>
        <v>359.47</v>
      </c>
      <c r="AZ6" s="22">
        <f t="shared" si="6"/>
        <v>369.69</v>
      </c>
      <c r="BA6" s="22">
        <f t="shared" si="6"/>
        <v>379.08</v>
      </c>
      <c r="BB6" s="22">
        <f t="shared" si="6"/>
        <v>367.55</v>
      </c>
      <c r="BC6" s="22">
        <f t="shared" si="6"/>
        <v>378.56</v>
      </c>
      <c r="BD6" s="21" t="str">
        <f>IF(BD7="","",IF(BD7="-","【-】","【"&amp;SUBSTITUTE(TEXT(BD7,"#,##0.00"),"-","△")&amp;"】"))</f>
        <v>【261.51】</v>
      </c>
      <c r="BE6" s="22">
        <f>IF(BE7="",NA(),BE7)</f>
        <v>958.38</v>
      </c>
      <c r="BF6" s="22">
        <f t="shared" ref="BF6:BN6" si="7">IF(BF7="",NA(),BF7)</f>
        <v>919.73</v>
      </c>
      <c r="BG6" s="22">
        <f t="shared" si="7"/>
        <v>952.74</v>
      </c>
      <c r="BH6" s="22">
        <f t="shared" si="7"/>
        <v>988.98</v>
      </c>
      <c r="BI6" s="22">
        <f t="shared" si="7"/>
        <v>939.02</v>
      </c>
      <c r="BJ6" s="22">
        <f t="shared" si="7"/>
        <v>401.79</v>
      </c>
      <c r="BK6" s="22">
        <f t="shared" si="7"/>
        <v>402.99</v>
      </c>
      <c r="BL6" s="22">
        <f t="shared" si="7"/>
        <v>398.98</v>
      </c>
      <c r="BM6" s="22">
        <f t="shared" si="7"/>
        <v>418.68</v>
      </c>
      <c r="BN6" s="22">
        <f t="shared" si="7"/>
        <v>395.68</v>
      </c>
      <c r="BO6" s="21" t="str">
        <f>IF(BO7="","",IF(BO7="-","【-】","【"&amp;SUBSTITUTE(TEXT(BO7,"#,##0.00"),"-","△")&amp;"】"))</f>
        <v>【265.16】</v>
      </c>
      <c r="BP6" s="22">
        <f>IF(BP7="",NA(),BP7)</f>
        <v>65.34</v>
      </c>
      <c r="BQ6" s="22">
        <f t="shared" ref="BQ6:BY6" si="8">IF(BQ7="",NA(),BQ7)</f>
        <v>65.69</v>
      </c>
      <c r="BR6" s="22">
        <f t="shared" si="8"/>
        <v>61.43</v>
      </c>
      <c r="BS6" s="22">
        <f t="shared" si="8"/>
        <v>57.01</v>
      </c>
      <c r="BT6" s="22">
        <f t="shared" si="8"/>
        <v>59.81</v>
      </c>
      <c r="BU6" s="22">
        <f t="shared" si="8"/>
        <v>100.12</v>
      </c>
      <c r="BV6" s="22">
        <f t="shared" si="8"/>
        <v>98.66</v>
      </c>
      <c r="BW6" s="22">
        <f t="shared" si="8"/>
        <v>98.64</v>
      </c>
      <c r="BX6" s="22">
        <f t="shared" si="8"/>
        <v>94.78</v>
      </c>
      <c r="BY6" s="22">
        <f t="shared" si="8"/>
        <v>97.59</v>
      </c>
      <c r="BZ6" s="21" t="str">
        <f>IF(BZ7="","",IF(BZ7="-","【-】","【"&amp;SUBSTITUTE(TEXT(BZ7,"#,##0.00"),"-","△")&amp;"】"))</f>
        <v>【102.35】</v>
      </c>
      <c r="CA6" s="22">
        <f>IF(CA7="",NA(),CA7)</f>
        <v>216.09</v>
      </c>
      <c r="CB6" s="22">
        <f t="shared" ref="CB6:CJ6" si="9">IF(CB7="",NA(),CB7)</f>
        <v>214.93</v>
      </c>
      <c r="CC6" s="22">
        <f t="shared" si="9"/>
        <v>231.09</v>
      </c>
      <c r="CD6" s="22">
        <f t="shared" si="9"/>
        <v>227.84</v>
      </c>
      <c r="CE6" s="22">
        <f t="shared" si="9"/>
        <v>236.95</v>
      </c>
      <c r="CF6" s="22">
        <f t="shared" si="9"/>
        <v>174.97</v>
      </c>
      <c r="CG6" s="22">
        <f t="shared" si="9"/>
        <v>178.59</v>
      </c>
      <c r="CH6" s="22">
        <f t="shared" si="9"/>
        <v>178.92</v>
      </c>
      <c r="CI6" s="22">
        <f t="shared" si="9"/>
        <v>181.3</v>
      </c>
      <c r="CJ6" s="22">
        <f t="shared" si="9"/>
        <v>181.71</v>
      </c>
      <c r="CK6" s="21" t="str">
        <f>IF(CK7="","",IF(CK7="-","【-】","【"&amp;SUBSTITUTE(TEXT(CK7,"#,##0.00"),"-","△")&amp;"】"))</f>
        <v>【167.74】</v>
      </c>
      <c r="CL6" s="22">
        <f>IF(CL7="",NA(),CL7)</f>
        <v>52.83</v>
      </c>
      <c r="CM6" s="22">
        <f t="shared" ref="CM6:CU6" si="10">IF(CM7="",NA(),CM7)</f>
        <v>51.42</v>
      </c>
      <c r="CN6" s="22">
        <f t="shared" si="10"/>
        <v>48.81</v>
      </c>
      <c r="CO6" s="22">
        <f t="shared" si="10"/>
        <v>51.35</v>
      </c>
      <c r="CP6" s="22">
        <f t="shared" si="10"/>
        <v>49.43</v>
      </c>
      <c r="CQ6" s="22">
        <f t="shared" si="10"/>
        <v>55.63</v>
      </c>
      <c r="CR6" s="22">
        <f t="shared" si="10"/>
        <v>55.03</v>
      </c>
      <c r="CS6" s="22">
        <f t="shared" si="10"/>
        <v>55.14</v>
      </c>
      <c r="CT6" s="22">
        <f t="shared" si="10"/>
        <v>55.89</v>
      </c>
      <c r="CU6" s="22">
        <f t="shared" si="10"/>
        <v>55.72</v>
      </c>
      <c r="CV6" s="21" t="str">
        <f>IF(CV7="","",IF(CV7="-","【-】","【"&amp;SUBSTITUTE(TEXT(CV7,"#,##0.00"),"-","△")&amp;"】"))</f>
        <v>【60.29】</v>
      </c>
      <c r="CW6" s="22">
        <f>IF(CW7="",NA(),CW7)</f>
        <v>83.64</v>
      </c>
      <c r="CX6" s="22">
        <f t="shared" ref="CX6:DF6" si="11">IF(CX7="",NA(),CX7)</f>
        <v>85.65</v>
      </c>
      <c r="CY6" s="22">
        <f t="shared" si="11"/>
        <v>83.82</v>
      </c>
      <c r="CZ6" s="22">
        <f t="shared" si="11"/>
        <v>80.52</v>
      </c>
      <c r="DA6" s="22">
        <f t="shared" si="11"/>
        <v>80.25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30.24</v>
      </c>
      <c r="DI6" s="22">
        <f t="shared" ref="DI6:DQ6" si="12">IF(DI7="",NA(),DI7)</f>
        <v>33.22</v>
      </c>
      <c r="DJ6" s="22">
        <f t="shared" si="12"/>
        <v>36.33</v>
      </c>
      <c r="DK6" s="22">
        <f t="shared" si="12"/>
        <v>39.74</v>
      </c>
      <c r="DL6" s="22">
        <f t="shared" si="12"/>
        <v>41.77</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2">
        <f t="shared" si="13"/>
        <v>5.15</v>
      </c>
      <c r="DV6" s="22">
        <f t="shared" si="13"/>
        <v>5.74</v>
      </c>
      <c r="DW6" s="22">
        <f t="shared" si="13"/>
        <v>8.36</v>
      </c>
      <c r="DX6" s="22">
        <f t="shared" si="13"/>
        <v>13.39</v>
      </c>
      <c r="DY6" s="22">
        <f t="shared" si="13"/>
        <v>14.85</v>
      </c>
      <c r="DZ6" s="22">
        <f t="shared" si="13"/>
        <v>16.88</v>
      </c>
      <c r="EA6" s="22">
        <f t="shared" si="13"/>
        <v>18.28</v>
      </c>
      <c r="EB6" s="22">
        <f t="shared" si="13"/>
        <v>19.61</v>
      </c>
      <c r="EC6" s="21" t="str">
        <f>IF(EC7="","",IF(EC7="-","【-】","【"&amp;SUBSTITUTE(TEXT(EC7,"#,##0.00"),"-","△")&amp;"】"))</f>
        <v>【22.30】</v>
      </c>
      <c r="ED6" s="22">
        <f>IF(ED7="",NA(),ED7)</f>
        <v>0.26</v>
      </c>
      <c r="EE6" s="22">
        <f t="shared" ref="EE6:EM6" si="14">IF(EE7="",NA(),EE7)</f>
        <v>0.09</v>
      </c>
      <c r="EF6" s="22">
        <f t="shared" si="14"/>
        <v>0.03</v>
      </c>
      <c r="EG6" s="22">
        <f t="shared" si="14"/>
        <v>0.04</v>
      </c>
      <c r="EH6" s="22">
        <f t="shared" si="14"/>
        <v>0.72</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285854</v>
      </c>
      <c r="D7" s="24">
        <v>46</v>
      </c>
      <c r="E7" s="24">
        <v>1</v>
      </c>
      <c r="F7" s="24">
        <v>0</v>
      </c>
      <c r="G7" s="24">
        <v>1</v>
      </c>
      <c r="H7" s="24" t="s">
        <v>93</v>
      </c>
      <c r="I7" s="24" t="s">
        <v>94</v>
      </c>
      <c r="J7" s="24" t="s">
        <v>95</v>
      </c>
      <c r="K7" s="24" t="s">
        <v>96</v>
      </c>
      <c r="L7" s="24" t="s">
        <v>97</v>
      </c>
      <c r="M7" s="24" t="s">
        <v>98</v>
      </c>
      <c r="N7" s="25" t="s">
        <v>99</v>
      </c>
      <c r="O7" s="25">
        <v>54.37</v>
      </c>
      <c r="P7" s="25">
        <v>99.64</v>
      </c>
      <c r="Q7" s="25">
        <v>2585</v>
      </c>
      <c r="R7" s="25">
        <v>16452</v>
      </c>
      <c r="S7" s="25">
        <v>368.77</v>
      </c>
      <c r="T7" s="25">
        <v>44.61</v>
      </c>
      <c r="U7" s="25">
        <v>16198</v>
      </c>
      <c r="V7" s="25">
        <v>150.94</v>
      </c>
      <c r="W7" s="25">
        <v>107.31</v>
      </c>
      <c r="X7" s="25">
        <v>77.36</v>
      </c>
      <c r="Y7" s="25">
        <v>78.290000000000006</v>
      </c>
      <c r="Z7" s="25">
        <v>74.8</v>
      </c>
      <c r="AA7" s="25">
        <v>75.66</v>
      </c>
      <c r="AB7" s="25">
        <v>78.97</v>
      </c>
      <c r="AC7" s="25">
        <v>110.05</v>
      </c>
      <c r="AD7" s="25">
        <v>108.87</v>
      </c>
      <c r="AE7" s="25">
        <v>108.61</v>
      </c>
      <c r="AF7" s="25">
        <v>108.35</v>
      </c>
      <c r="AG7" s="25">
        <v>108.84</v>
      </c>
      <c r="AH7" s="25">
        <v>111.39</v>
      </c>
      <c r="AI7" s="25">
        <v>166.26</v>
      </c>
      <c r="AJ7" s="25">
        <v>203.34</v>
      </c>
      <c r="AK7" s="25">
        <v>262.14</v>
      </c>
      <c r="AL7" s="25">
        <v>329.12</v>
      </c>
      <c r="AM7" s="25">
        <v>353.69</v>
      </c>
      <c r="AN7" s="25">
        <v>2.64</v>
      </c>
      <c r="AO7" s="25">
        <v>3.16</v>
      </c>
      <c r="AP7" s="25">
        <v>3.59</v>
      </c>
      <c r="AQ7" s="25">
        <v>3.98</v>
      </c>
      <c r="AR7" s="25">
        <v>6.02</v>
      </c>
      <c r="AS7" s="25">
        <v>1.3</v>
      </c>
      <c r="AT7" s="25">
        <v>117.03</v>
      </c>
      <c r="AU7" s="25">
        <v>90.06</v>
      </c>
      <c r="AV7" s="25">
        <v>75.650000000000006</v>
      </c>
      <c r="AW7" s="25">
        <v>56.5</v>
      </c>
      <c r="AX7" s="25">
        <v>49.74</v>
      </c>
      <c r="AY7" s="25">
        <v>359.47</v>
      </c>
      <c r="AZ7" s="25">
        <v>369.69</v>
      </c>
      <c r="BA7" s="25">
        <v>379.08</v>
      </c>
      <c r="BB7" s="25">
        <v>367.55</v>
      </c>
      <c r="BC7" s="25">
        <v>378.56</v>
      </c>
      <c r="BD7" s="25">
        <v>261.51</v>
      </c>
      <c r="BE7" s="25">
        <v>958.38</v>
      </c>
      <c r="BF7" s="25">
        <v>919.73</v>
      </c>
      <c r="BG7" s="25">
        <v>952.74</v>
      </c>
      <c r="BH7" s="25">
        <v>988.98</v>
      </c>
      <c r="BI7" s="25">
        <v>939.02</v>
      </c>
      <c r="BJ7" s="25">
        <v>401.79</v>
      </c>
      <c r="BK7" s="25">
        <v>402.99</v>
      </c>
      <c r="BL7" s="25">
        <v>398.98</v>
      </c>
      <c r="BM7" s="25">
        <v>418.68</v>
      </c>
      <c r="BN7" s="25">
        <v>395.68</v>
      </c>
      <c r="BO7" s="25">
        <v>265.16000000000003</v>
      </c>
      <c r="BP7" s="25">
        <v>65.34</v>
      </c>
      <c r="BQ7" s="25">
        <v>65.69</v>
      </c>
      <c r="BR7" s="25">
        <v>61.43</v>
      </c>
      <c r="BS7" s="25">
        <v>57.01</v>
      </c>
      <c r="BT7" s="25">
        <v>59.81</v>
      </c>
      <c r="BU7" s="25">
        <v>100.12</v>
      </c>
      <c r="BV7" s="25">
        <v>98.66</v>
      </c>
      <c r="BW7" s="25">
        <v>98.64</v>
      </c>
      <c r="BX7" s="25">
        <v>94.78</v>
      </c>
      <c r="BY7" s="25">
        <v>97.59</v>
      </c>
      <c r="BZ7" s="25">
        <v>102.35</v>
      </c>
      <c r="CA7" s="25">
        <v>216.09</v>
      </c>
      <c r="CB7" s="25">
        <v>214.93</v>
      </c>
      <c r="CC7" s="25">
        <v>231.09</v>
      </c>
      <c r="CD7" s="25">
        <v>227.84</v>
      </c>
      <c r="CE7" s="25">
        <v>236.95</v>
      </c>
      <c r="CF7" s="25">
        <v>174.97</v>
      </c>
      <c r="CG7" s="25">
        <v>178.59</v>
      </c>
      <c r="CH7" s="25">
        <v>178.92</v>
      </c>
      <c r="CI7" s="25">
        <v>181.3</v>
      </c>
      <c r="CJ7" s="25">
        <v>181.71</v>
      </c>
      <c r="CK7" s="25">
        <v>167.74</v>
      </c>
      <c r="CL7" s="25">
        <v>52.83</v>
      </c>
      <c r="CM7" s="25">
        <v>51.42</v>
      </c>
      <c r="CN7" s="25">
        <v>48.81</v>
      </c>
      <c r="CO7" s="25">
        <v>51.35</v>
      </c>
      <c r="CP7" s="25">
        <v>49.43</v>
      </c>
      <c r="CQ7" s="25">
        <v>55.63</v>
      </c>
      <c r="CR7" s="25">
        <v>55.03</v>
      </c>
      <c r="CS7" s="25">
        <v>55.14</v>
      </c>
      <c r="CT7" s="25">
        <v>55.89</v>
      </c>
      <c r="CU7" s="25">
        <v>55.72</v>
      </c>
      <c r="CV7" s="25">
        <v>60.29</v>
      </c>
      <c r="CW7" s="25">
        <v>83.64</v>
      </c>
      <c r="CX7" s="25">
        <v>85.65</v>
      </c>
      <c r="CY7" s="25">
        <v>83.82</v>
      </c>
      <c r="CZ7" s="25">
        <v>80.52</v>
      </c>
      <c r="DA7" s="25">
        <v>80.25</v>
      </c>
      <c r="DB7" s="25">
        <v>82.04</v>
      </c>
      <c r="DC7" s="25">
        <v>81.900000000000006</v>
      </c>
      <c r="DD7" s="25">
        <v>81.39</v>
      </c>
      <c r="DE7" s="25">
        <v>81.27</v>
      </c>
      <c r="DF7" s="25">
        <v>81.260000000000005</v>
      </c>
      <c r="DG7" s="25">
        <v>90.12</v>
      </c>
      <c r="DH7" s="25">
        <v>30.24</v>
      </c>
      <c r="DI7" s="25">
        <v>33.22</v>
      </c>
      <c r="DJ7" s="25">
        <v>36.33</v>
      </c>
      <c r="DK7" s="25">
        <v>39.74</v>
      </c>
      <c r="DL7" s="25">
        <v>41.77</v>
      </c>
      <c r="DM7" s="25">
        <v>48.05</v>
      </c>
      <c r="DN7" s="25">
        <v>48.87</v>
      </c>
      <c r="DO7" s="25">
        <v>49.92</v>
      </c>
      <c r="DP7" s="25">
        <v>50.63</v>
      </c>
      <c r="DQ7" s="25">
        <v>51.29</v>
      </c>
      <c r="DR7" s="25">
        <v>50.88</v>
      </c>
      <c r="DS7" s="25">
        <v>0</v>
      </c>
      <c r="DT7" s="25">
        <v>0</v>
      </c>
      <c r="DU7" s="25">
        <v>5.15</v>
      </c>
      <c r="DV7" s="25">
        <v>5.74</v>
      </c>
      <c r="DW7" s="25">
        <v>8.36</v>
      </c>
      <c r="DX7" s="25">
        <v>13.39</v>
      </c>
      <c r="DY7" s="25">
        <v>14.85</v>
      </c>
      <c r="DZ7" s="25">
        <v>16.88</v>
      </c>
      <c r="EA7" s="25">
        <v>18.28</v>
      </c>
      <c r="EB7" s="25">
        <v>19.61</v>
      </c>
      <c r="EC7" s="25">
        <v>22.3</v>
      </c>
      <c r="ED7" s="25">
        <v>0.26</v>
      </c>
      <c r="EE7" s="25">
        <v>0.09</v>
      </c>
      <c r="EF7" s="25">
        <v>0.03</v>
      </c>
      <c r="EG7" s="25">
        <v>0.04</v>
      </c>
      <c r="EH7" s="25">
        <v>0.72</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2023-03-08T09:32:12Z</cp:lastPrinted>
  <dcterms:created xsi:type="dcterms:W3CDTF">2022-12-01T01:02:11Z</dcterms:created>
  <dcterms:modified xsi:type="dcterms:W3CDTF">2023-03-08T09:32:18Z</dcterms:modified>
  <cp:category/>
</cp:coreProperties>
</file>