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1\財政課\財政公表\04 財政状況資料集・経営比較分析表\R3年度\R3経営比較分析表（水道・病院・下水道・観光施設）\公開用Excel\"/>
    </mc:Choice>
  </mc:AlternateContent>
  <workbookProtection workbookAlgorithmName="SHA-512" workbookHashValue="xHumXkMt5u39zktEpn4kOcdYslkcNa35lDcKuZBvqwPWN50V5GYFIrbfavKMbV4Zsnv+sqvoOgl1kTWZeeYS9Q==" workbookSaltValue="dQs52cQb4X5dnFDJcWKjCg==" workbookSpinCount="100000" lockStructure="1"/>
  <bookViews>
    <workbookView xWindow="-120" yWindow="-120" windowWidth="24240" windowHeight="1314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P10" i="4"/>
  <c r="B10" i="4"/>
  <c r="AT8" i="4"/>
  <c r="AD8" i="4"/>
  <c r="W8" i="4"/>
  <c r="P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<sst xmlns="http://schemas.openxmlformats.org/spreadsheetml/2006/main" count="231" uniqueCount="118">
  <si>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</si>
  <si>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</si>
  <si>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</si>
  <si>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</si>
  <si>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</si>
  <si>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</si>
  <si>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</si>
  <si>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</si>
  <si>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</si>
  <si>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</si>
  <si>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</si>
  <si>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</si>
  <si>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</si>
  <si>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</si>
  <si>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</si>
  <si>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</si>
  <si>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</si>
  <si>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</si>
  <si>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</si>
  <si>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</si>
  <si>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</si>
  <si>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</si>
  <si>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</si>
  <si>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</si>
  <si>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</si>
  <si>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</si>
  <si>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</si>
  <si>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</si>
  <si>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</si>
  <si>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</si>
  <si>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</si>
  <si>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</si>
  <si>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</si>
  <si>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</si>
  <si>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</si>
  <si>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</si>
  <si>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</si>
  <si>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</si>
  <si>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</si>
  <si>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</si>
  <si>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</si>
  <si>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</si>
  <si>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</si>
  <si>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</si>
  <si>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</si>
  <si>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</si>
  <si>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</si>
  <si>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</si>
  <si>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</si>
  <si>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</si>
  <si>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</si>
  <si>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</si>
  <si>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</si>
  <si>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</si>
  <si>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</si>
  <si>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</si>
  <si>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</si>
  <si>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</si>
  <si>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</si>
  <si>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</si>
  <si>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</si>
  <si>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</si>
  <si>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</si>
  <si>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</si>
  <si>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</si>
  <si>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</si>
  <si>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</si>
  <si>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</si>
  <si>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</si>
  <si>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</si>
  <si>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</si>
  <si>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</si>
  <si>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</si>
  <si>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</si>
  <si>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</si>
  <si>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</si>
  <si>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</si>
  <si>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</si>
  <si>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</si>
  <si>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</si>
  <si>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</si>
  <si>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</si>
  <si>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</si>
  <si>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</si>
  <si>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</si>
  <si>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</si>
  <si>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</si>
  <si>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</si>
  <si>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</si>
  <si>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</si>
  <si>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</si>
  <si>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</si>
  <si>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</si>
  <si>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</si>
  <si>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</si>
  <si>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</si>
  <si>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</si>
  <si>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</si>
  <si>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</si>
  <si>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</si>
  <si>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</si>
  <si>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</si>
  <si>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</si>
  <si>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</si>
  <si>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</si>
  <si>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</si>
  <si>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</si>
  <si>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</si>
  <si>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</si>
  <si>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</si>
  <si>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</si>
  <si>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</si>
  <si>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</si>
  <si>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</si>
  <si>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</si>
  <si>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特定環境保全公共下水道事業（7処理区）は供用開始（最初：平成2年1月、最終：平成16年9月)から32年が経過したところであるが、有形固定資産減価償却率は34.31％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</si>
  <si>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最初：平成2年1月、最終：平成16年9月)から32年が経過したところで、水洗化率は89.84％となっている。本町では、平成20年度から計3回（平成20年10月、平成23年7月、平成26年7月）の使用料改定を行ってきたところであるが、処理区内人口の自然減少等の影響から、さらなる水洗化率の向上による有収水量の増加、使用料収入の確保は、難しいと考えるため、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</si>
  <si>
    <t>　経常収支比率は135.17％となり、100％超え（単年度収支が黒字）となっている。比率の分母を構成する経常費用のうち減価償却費が減少する傾向にあることから、今後も増加することが見込まれる。
　累積欠損金比率は、前年度より120.87ﾎﾟｲﾝﾄ減少したが、平成24年度以前（地方公営企業法適用前）に発行した下水道事業資本費平準化債等の影響から令和3年度で343.11％となり、類似団体平均、全国平均を大幅に上回っている。比率の分子である累積欠損金に影響する純損益は、減価償却費が減少する傾向にあることから、比率の増減は横ばいになることが見込まれる。
　流動比率は10.31％となり、100％を大きく下回っている（令和3年度末から1年以内の支払いに対応する資金が同年度末で不足）が、比率の分母となる流動負債のうち企業債償還金（翌年度償還分）に係る財源は、下水道使用料の他に1年以内に収入する一般会計繰入金、下水道事業資本費平準化債等を予定していることから、大きな影響はないと考えている。
　企業債残高対事業規模比率は、一般会計等が負担することが見込まれる企業債残高の割合が減少した影響から802.84％となり、前年度からは10.54ﾎﾟｲﾝﾄ減少している。
　経費回収率は102.06％となり、100％超えとなっていて、類似団体平均、全国平均を上回っている。また、汚水処理原価は229.45円となり、類似団体平均、全国平均を上回っている（有収水量1㎥当たりの処理費が高い）。ついては、令和3年度末で89.84％となっている水洗化率や施設利用率（R03で22.08％）の向上による有収水量の増加、使用料収入の確保に向けた取組を、今後も継続して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</si>
</sst>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22-4962-84D2-A1CDD40AF22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0.04</c:v>
                </c:pt>
                <c:pt idx="3">
                  <c:v>0.06</c:v>
                </c:pt>
                <c:pt idx="4">
                  <c:v>0.27</c:v>
                </c:pt>
              </c:numCache>
            </c:numRef>
          </c:val>
          <c:smooth val="0"/>
          <c:extLst>
            <c:ext xmlns:c16="http://schemas.microsoft.com/office/drawing/2014/chart" uri="{C3380CC4-5D6E-409C-BE32-E72D297353CC}">
              <c16:uniqueId val="{00000001-6E22-4962-84D2-A1CDD40AF22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111.61</c:v>
                </c:pt>
                <c:pt idx="1">
                  <c:v>114.48</c:v>
                </c:pt>
                <c:pt idx="2">
                  <c:v>117.77</c:v>
                </c:pt>
                <c:pt idx="3">
                  <c:v>133.53</c:v>
                </c:pt>
                <c:pt idx="4">
                  <c:v>135.16999999999999</c:v>
                </c:pt>
              </c:numCache>
            </c:numRef>
          </c:val>
          <c:extLst>
            <c:ext xmlns:c16="http://schemas.microsoft.com/office/drawing/2014/chart" uri="{C3380CC4-5D6E-409C-BE32-E72D297353CC}">
              <c16:uniqueId val="{00000000-24C1-4742-BB8C-7337B13A9E3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103.34</c:v>
                </c:pt>
                <c:pt idx="3">
                  <c:v>102.7</c:v>
                </c:pt>
                <c:pt idx="4">
                  <c:v>104.11</c:v>
                </c:pt>
              </c:numCache>
            </c:numRef>
          </c:val>
          <c:smooth val="0"/>
          <c:extLst>
            <c:ext xmlns:c16="http://schemas.microsoft.com/office/drawing/2014/chart" uri="{C3380CC4-5D6E-409C-BE32-E72D297353CC}">
              <c16:uniqueId val="{00000001-24C1-4742-BB8C-7337B13A9E3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21.74</c:v>
                </c:pt>
                <c:pt idx="1">
                  <c:v>25.2</c:v>
                </c:pt>
                <c:pt idx="2">
                  <c:v>28.38</c:v>
                </c:pt>
                <c:pt idx="3">
                  <c:v>31.42</c:v>
                </c:pt>
                <c:pt idx="4">
                  <c:v>34.31</c:v>
                </c:pt>
              </c:numCache>
            </c:numRef>
          </c:val>
          <c:extLst>
            <c:ext xmlns:c16="http://schemas.microsoft.com/office/drawing/2014/chart" uri="{C3380CC4-5D6E-409C-BE32-E72D297353CC}">
              <c16:uniqueId val="{00000000-5FD6-441C-A308-9D9A0389E7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27.82</c:v>
                </c:pt>
                <c:pt idx="3">
                  <c:v>29.24</c:v>
                </c:pt>
                <c:pt idx="4">
                  <c:v>31.73</c:v>
                </c:pt>
              </c:numCache>
            </c:numRef>
          </c:val>
          <c:smooth val="0"/>
          <c:extLst>
            <c:ext xmlns:c16="http://schemas.microsoft.com/office/drawing/2014/chart" uri="{C3380CC4-5D6E-409C-BE32-E72D297353CC}">
              <c16:uniqueId val="{00000001-5FD6-441C-A308-9D9A0389E7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E0-45A4-9B79-186B129097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8E0-45A4-9B79-186B129097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713.54</c:v>
                </c:pt>
                <c:pt idx="1">
                  <c:v>636.28</c:v>
                </c:pt>
                <c:pt idx="2">
                  <c:v>599.65</c:v>
                </c:pt>
                <c:pt idx="3">
                  <c:v>463.98</c:v>
                </c:pt>
                <c:pt idx="4">
                  <c:v>343.11</c:v>
                </c:pt>
              </c:numCache>
            </c:numRef>
          </c:val>
          <c:extLst>
            <c:ext xmlns:c16="http://schemas.microsoft.com/office/drawing/2014/chart" uri="{C3380CC4-5D6E-409C-BE32-E72D297353CC}">
              <c16:uniqueId val="{00000000-C128-4F9A-8950-7BE543F7AD6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29.74</c:v>
                </c:pt>
                <c:pt idx="3">
                  <c:v>48.2</c:v>
                </c:pt>
                <c:pt idx="4">
                  <c:v>46.91</c:v>
                </c:pt>
              </c:numCache>
            </c:numRef>
          </c:val>
          <c:smooth val="0"/>
          <c:extLst>
            <c:ext xmlns:c16="http://schemas.microsoft.com/office/drawing/2014/chart" uri="{C3380CC4-5D6E-409C-BE32-E72D297353CC}">
              <c16:uniqueId val="{00000001-C128-4F9A-8950-7BE543F7AD6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3.53</c:v>
                </c:pt>
                <c:pt idx="1">
                  <c:v>10.199999999999999</c:v>
                </c:pt>
                <c:pt idx="2">
                  <c:v>10.11</c:v>
                </c:pt>
                <c:pt idx="3">
                  <c:v>12.34</c:v>
                </c:pt>
                <c:pt idx="4">
                  <c:v>10.31</c:v>
                </c:pt>
              </c:numCache>
            </c:numRef>
          </c:val>
          <c:extLst>
            <c:ext xmlns:c16="http://schemas.microsoft.com/office/drawing/2014/chart" uri="{C3380CC4-5D6E-409C-BE32-E72D297353CC}">
              <c16:uniqueId val="{00000000-AC8A-4711-A1F9-70FF1B79965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53.44</c:v>
                </c:pt>
                <c:pt idx="3">
                  <c:v>46.85</c:v>
                </c:pt>
                <c:pt idx="4">
                  <c:v>44.35</c:v>
                </c:pt>
              </c:numCache>
            </c:numRef>
          </c:val>
          <c:smooth val="0"/>
          <c:extLst>
            <c:ext xmlns:c16="http://schemas.microsoft.com/office/drawing/2014/chart" uri="{C3380CC4-5D6E-409C-BE32-E72D297353CC}">
              <c16:uniqueId val="{00000001-AC8A-4711-A1F9-70FF1B79965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821.06</c:v>
                </c:pt>
                <c:pt idx="1">
                  <c:v>838.72</c:v>
                </c:pt>
                <c:pt idx="2">
                  <c:v>848.88</c:v>
                </c:pt>
                <c:pt idx="3">
                  <c:v>813.38</c:v>
                </c:pt>
                <c:pt idx="4">
                  <c:v>802.84</c:v>
                </c:pt>
              </c:numCache>
            </c:numRef>
          </c:val>
          <c:extLst>
            <c:ext xmlns:c16="http://schemas.microsoft.com/office/drawing/2014/chart" uri="{C3380CC4-5D6E-409C-BE32-E72D297353CC}">
              <c16:uniqueId val="{00000000-39FF-4066-8392-029AF55E494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1267.3900000000001</c:v>
                </c:pt>
                <c:pt idx="3">
                  <c:v>1268.6300000000001</c:v>
                </c:pt>
                <c:pt idx="4">
                  <c:v>1283.69</c:v>
                </c:pt>
              </c:numCache>
            </c:numRef>
          </c:val>
          <c:smooth val="0"/>
          <c:extLst>
            <c:ext xmlns:c16="http://schemas.microsoft.com/office/drawing/2014/chart" uri="{C3380CC4-5D6E-409C-BE32-E72D297353CC}">
              <c16:uniqueId val="{00000001-39FF-4066-8392-029AF55E494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81.41</c:v>
                </c:pt>
                <c:pt idx="1">
                  <c:v>83.03</c:v>
                </c:pt>
                <c:pt idx="2">
                  <c:v>100.18</c:v>
                </c:pt>
                <c:pt idx="3">
                  <c:v>104.23</c:v>
                </c:pt>
                <c:pt idx="4">
                  <c:v>102.06</c:v>
                </c:pt>
              </c:numCache>
            </c:numRef>
          </c:val>
          <c:extLst>
            <c:ext xmlns:c16="http://schemas.microsoft.com/office/drawing/2014/chart" uri="{C3380CC4-5D6E-409C-BE32-E72D297353CC}">
              <c16:uniqueId val="{00000000-447D-4EA8-AAA4-B42AF47A925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84.3</c:v>
                </c:pt>
                <c:pt idx="3">
                  <c:v>82.88</c:v>
                </c:pt>
                <c:pt idx="4">
                  <c:v>82.53</c:v>
                </c:pt>
              </c:numCache>
            </c:numRef>
          </c:val>
          <c:smooth val="0"/>
          <c:extLst>
            <c:ext xmlns:c16="http://schemas.microsoft.com/office/drawing/2014/chart" uri="{C3380CC4-5D6E-409C-BE32-E72D297353CC}">
              <c16:uniqueId val="{00000001-447D-4EA8-AAA4-B42AF47A925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286.72000000000003</c:v>
                </c:pt>
                <c:pt idx="1">
                  <c:v>280.8</c:v>
                </c:pt>
                <c:pt idx="2">
                  <c:v>234.19</c:v>
                </c:pt>
                <c:pt idx="3">
                  <c:v>225.64</c:v>
                </c:pt>
                <c:pt idx="4">
                  <c:v>229.45</c:v>
                </c:pt>
              </c:numCache>
            </c:numRef>
          </c:val>
          <c:extLst>
            <c:ext xmlns:c16="http://schemas.microsoft.com/office/drawing/2014/chart" uri="{C3380CC4-5D6E-409C-BE32-E72D297353CC}">
              <c16:uniqueId val="{00000000-2C1E-449A-85FD-26B40999CC5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185.47</c:v>
                </c:pt>
                <c:pt idx="3">
                  <c:v>187.76</c:v>
                </c:pt>
                <c:pt idx="4">
                  <c:v>190.48</c:v>
                </c:pt>
              </c:numCache>
            </c:numRef>
          </c:val>
          <c:smooth val="0"/>
          <c:extLst>
            <c:ext xmlns:c16="http://schemas.microsoft.com/office/drawing/2014/chart" uri="{C3380CC4-5D6E-409C-BE32-E72D297353CC}">
              <c16:uniqueId val="{00000001-2C1E-449A-85FD-26B40999CC5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22.82</c:v>
                </c:pt>
                <c:pt idx="1">
                  <c:v>22.42</c:v>
                </c:pt>
                <c:pt idx="2">
                  <c:v>20.71</c:v>
                </c:pt>
                <c:pt idx="3">
                  <c:v>21.37</c:v>
                </c:pt>
                <c:pt idx="4">
                  <c:v>22.08</c:v>
                </c:pt>
              </c:numCache>
            </c:numRef>
          </c:val>
          <c:extLst>
            <c:ext xmlns:c16="http://schemas.microsoft.com/office/drawing/2014/chart" uri="{C3380CC4-5D6E-409C-BE32-E72D297353CC}">
              <c16:uniqueId val="{00000000-6519-45EF-BB1F-09A17A6D910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45.68</c:v>
                </c:pt>
                <c:pt idx="3">
                  <c:v>45.87</c:v>
                </c:pt>
                <c:pt idx="4">
                  <c:v>44.24</c:v>
                </c:pt>
              </c:numCache>
            </c:numRef>
          </c:val>
          <c:smooth val="0"/>
          <c:extLst>
            <c:ext xmlns:c16="http://schemas.microsoft.com/office/drawing/2014/chart" uri="{C3380CC4-5D6E-409C-BE32-E72D297353CC}">
              <c16:uniqueId val="{00000001-6519-45EF-BB1F-09A17A6D910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86.55</c:v>
                </c:pt>
                <c:pt idx="1">
                  <c:v>86.97</c:v>
                </c:pt>
                <c:pt idx="2">
                  <c:v>88.84</c:v>
                </c:pt>
                <c:pt idx="3">
                  <c:v>89.62</c:v>
                </c:pt>
                <c:pt idx="4">
                  <c:v>89.84</c:v>
                </c:pt>
              </c:numCache>
            </c:numRef>
          </c:val>
          <c:extLst>
            <c:ext xmlns:c16="http://schemas.microsoft.com/office/drawing/2014/chart" uri="{C3380CC4-5D6E-409C-BE32-E72D297353CC}">
              <c16:uniqueId val="{00000000-6D96-4FFF-87DF-17058AC5479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87.96</c:v>
                </c:pt>
                <c:pt idx="3">
                  <c:v>87.65</c:v>
                </c:pt>
                <c:pt idx="4">
                  <c:v>88.15</c:v>
                </c:pt>
              </c:numCache>
            </c:numRef>
          </c:val>
          <c:smooth val="0"/>
          <c:extLst>
            <c:ext xmlns:c16="http://schemas.microsoft.com/office/drawing/2014/chart" uri="{C3380CC4-5D6E-409C-BE32-E72D297353CC}">
              <c16:uniqueId val="{00000001-6D96-4FFF-87DF-17058AC5479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兵庫県　香美町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16452</v>
      </c>
      <c r="AM8" s="42"/>
      <c r="AN8" s="42"/>
      <c r="AO8" s="42"/>
      <c r="AP8" s="42"/>
      <c r="AQ8" s="42"/>
      <c r="AR8" s="42"/>
      <c r="AS8" s="42"/>
      <c r="AT8" s="35">
        <f>データ!T6</f>
        <v>368.77</v>
      </c>
      <c r="AU8" s="35"/>
      <c r="AV8" s="35"/>
      <c r="AW8" s="35"/>
      <c r="AX8" s="35"/>
      <c r="AY8" s="35"/>
      <c r="AZ8" s="35"/>
      <c r="BA8" s="35"/>
      <c r="BB8" s="35">
        <f>データ!U6</f>
        <v>44.61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51.59</v>
      </c>
      <c r="J10" s="35"/>
      <c r="K10" s="35"/>
      <c r="L10" s="35"/>
      <c r="M10" s="35"/>
      <c r="N10" s="35"/>
      <c r="O10" s="35"/>
      <c r="P10" s="35">
        <f>データ!P6</f>
        <v>43.56</v>
      </c>
      <c r="Q10" s="35"/>
      <c r="R10" s="35"/>
      <c r="S10" s="35"/>
      <c r="T10" s="35"/>
      <c r="U10" s="35"/>
      <c r="V10" s="35"/>
      <c r="W10" s="35">
        <f>データ!Q6</f>
        <v>93.47</v>
      </c>
      <c r="X10" s="35"/>
      <c r="Y10" s="35"/>
      <c r="Z10" s="35"/>
      <c r="AA10" s="35"/>
      <c r="AB10" s="35"/>
      <c r="AC10" s="35"/>
      <c r="AD10" s="42">
        <f>データ!R6</f>
        <v>4503</v>
      </c>
      <c r="AE10" s="42"/>
      <c r="AF10" s="42"/>
      <c r="AG10" s="42"/>
      <c r="AH10" s="42"/>
      <c r="AI10" s="42"/>
      <c r="AJ10" s="42"/>
      <c r="AK10" s="2"/>
      <c r="AL10" s="42">
        <f>データ!V6</f>
        <v>7078</v>
      </c>
      <c r="AM10" s="42"/>
      <c r="AN10" s="42"/>
      <c r="AO10" s="42"/>
      <c r="AP10" s="42"/>
      <c r="AQ10" s="42"/>
      <c r="AR10" s="42"/>
      <c r="AS10" s="42"/>
      <c r="AT10" s="35">
        <f>データ!W6</f>
        <v>4.12</v>
      </c>
      <c r="AU10" s="35"/>
      <c r="AV10" s="35"/>
      <c r="AW10" s="35"/>
      <c r="AX10" s="35"/>
      <c r="AY10" s="35"/>
      <c r="AZ10" s="35"/>
      <c r="BA10" s="35"/>
      <c r="BB10" s="35">
        <f>データ!X6</f>
        <v>1717.96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hrkmurjYp4k2vzpnLFOs+pXpq22X/0gLOdCqI6xsm6b3jveQAcd64MhP372PcTbGxYF4eGgN7TM6XlIzvNx6Ig==" saltValue="noInHfUOezFyZURJuGFvc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285854</v>
      </c>
      <c r="D6" s="19">
        <f t="shared" si="3"/>
        <v>46</v>
      </c>
      <c r="E6" s="19">
        <f t="shared" si="3"/>
        <v>17</v>
      </c>
      <c r="F6" s="19">
        <f t="shared" si="3"/>
        <v>4</v>
      </c>
      <c r="G6" s="19">
        <f t="shared" si="3"/>
        <v>0</v>
      </c>
      <c r="H6" s="19" t="str">
        <f t="shared" si="3"/>
        <v>兵庫県　香美町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51.59</v>
      </c>
      <c r="P6" s="20">
        <f t="shared" si="3"/>
        <v>43.56</v>
      </c>
      <c r="Q6" s="20">
        <f t="shared" si="3"/>
        <v>93.47</v>
      </c>
      <c r="R6" s="20">
        <f t="shared" si="3"/>
        <v>4503</v>
      </c>
      <c r="S6" s="20">
        <f t="shared" si="3"/>
        <v>16452</v>
      </c>
      <c r="T6" s="20">
        <f t="shared" si="3"/>
        <v>368.77</v>
      </c>
      <c r="U6" s="20">
        <f t="shared" si="3"/>
        <v>44.61</v>
      </c>
      <c r="V6" s="20">
        <f t="shared" si="3"/>
        <v>7078</v>
      </c>
      <c r="W6" s="20">
        <f t="shared" si="3"/>
        <v>4.12</v>
      </c>
      <c r="X6" s="20">
        <f t="shared" si="3"/>
        <v>1717.96</v>
      </c>
      <c r="Y6" s="21">
        <f>IF(Y7="",NA(),Y7)</f>
        <v>111.61</v>
      </c>
      <c r="Z6" s="21">
        <f t="shared" ref="Z6:AH6" si="4">IF(Z7="",NA(),Z7)</f>
        <v>114.48</v>
      </c>
      <c r="AA6" s="21">
        <f t="shared" si="4"/>
        <v>117.77</v>
      </c>
      <c r="AB6" s="21">
        <f t="shared" si="4"/>
        <v>133.53</v>
      </c>
      <c r="AC6" s="21">
        <f t="shared" si="4"/>
        <v>135.16999999999999</v>
      </c>
      <c r="AD6" s="21">
        <f t="shared" si="4"/>
        <v>102.13</v>
      </c>
      <c r="AE6" s="21">
        <f t="shared" si="4"/>
        <v>101.72</v>
      </c>
      <c r="AF6" s="21">
        <f t="shared" si="4"/>
        <v>103.34</v>
      </c>
      <c r="AG6" s="21">
        <f t="shared" si="4"/>
        <v>102.7</v>
      </c>
      <c r="AH6" s="21">
        <f t="shared" si="4"/>
        <v>104.11</v>
      </c>
      <c r="AI6" s="20" t="str">
        <f>IF(AI7="","",IF(AI7="-","【-】","【"&amp;SUBSTITUTE(TEXT(AI7,"#,##0.00"),"-","△")&amp;"】"))</f>
        <v>【105.35】</v>
      </c>
      <c r="AJ6" s="21">
        <f>IF(AJ7="",NA(),AJ7)</f>
        <v>713.54</v>
      </c>
      <c r="AK6" s="21">
        <f t="shared" ref="AK6:AS6" si="5">IF(AK7="",NA(),AK7)</f>
        <v>636.28</v>
      </c>
      <c r="AL6" s="21">
        <f t="shared" si="5"/>
        <v>599.65</v>
      </c>
      <c r="AM6" s="21">
        <f t="shared" si="5"/>
        <v>463.98</v>
      </c>
      <c r="AN6" s="21">
        <f t="shared" si="5"/>
        <v>343.11</v>
      </c>
      <c r="AO6" s="21">
        <f t="shared" si="5"/>
        <v>109.51</v>
      </c>
      <c r="AP6" s="21">
        <f t="shared" si="5"/>
        <v>112.88</v>
      </c>
      <c r="AQ6" s="21">
        <f t="shared" si="5"/>
        <v>29.74</v>
      </c>
      <c r="AR6" s="21">
        <f t="shared" si="5"/>
        <v>48.2</v>
      </c>
      <c r="AS6" s="21">
        <f t="shared" si="5"/>
        <v>46.91</v>
      </c>
      <c r="AT6" s="20" t="str">
        <f>IF(AT7="","",IF(AT7="-","【-】","【"&amp;SUBSTITUTE(TEXT(AT7,"#,##0.00"),"-","△")&amp;"】"))</f>
        <v>【63.89】</v>
      </c>
      <c r="AU6" s="21">
        <f>IF(AU7="",NA(),AU7)</f>
        <v>3.53</v>
      </c>
      <c r="AV6" s="21">
        <f t="shared" ref="AV6:BD6" si="6">IF(AV7="",NA(),AV7)</f>
        <v>10.199999999999999</v>
      </c>
      <c r="AW6" s="21">
        <f t="shared" si="6"/>
        <v>10.11</v>
      </c>
      <c r="AX6" s="21">
        <f t="shared" si="6"/>
        <v>12.34</v>
      </c>
      <c r="AY6" s="21">
        <f t="shared" si="6"/>
        <v>10.31</v>
      </c>
      <c r="AZ6" s="21">
        <f t="shared" si="6"/>
        <v>47.44</v>
      </c>
      <c r="BA6" s="21">
        <f t="shared" si="6"/>
        <v>49.18</v>
      </c>
      <c r="BB6" s="21">
        <f t="shared" si="6"/>
        <v>53.44</v>
      </c>
      <c r="BC6" s="21">
        <f t="shared" si="6"/>
        <v>46.85</v>
      </c>
      <c r="BD6" s="21">
        <f t="shared" si="6"/>
        <v>44.35</v>
      </c>
      <c r="BE6" s="20" t="str">
        <f>IF(BE7="","",IF(BE7="-","【-】","【"&amp;SUBSTITUTE(TEXT(BE7,"#,##0.00"),"-","△")&amp;"】"))</f>
        <v>【44.07】</v>
      </c>
      <c r="BF6" s="21">
        <f>IF(BF7="",NA(),BF7)</f>
        <v>821.06</v>
      </c>
      <c r="BG6" s="21">
        <f t="shared" ref="BG6:BO6" si="7">IF(BG7="",NA(),BG7)</f>
        <v>838.72</v>
      </c>
      <c r="BH6" s="21">
        <f t="shared" si="7"/>
        <v>848.88</v>
      </c>
      <c r="BI6" s="21">
        <f t="shared" si="7"/>
        <v>813.38</v>
      </c>
      <c r="BJ6" s="21">
        <f t="shared" si="7"/>
        <v>802.84</v>
      </c>
      <c r="BK6" s="21">
        <f t="shared" si="7"/>
        <v>1243.71</v>
      </c>
      <c r="BL6" s="21">
        <f t="shared" si="7"/>
        <v>1194.1500000000001</v>
      </c>
      <c r="BM6" s="21">
        <f t="shared" si="7"/>
        <v>1267.3900000000001</v>
      </c>
      <c r="BN6" s="21">
        <f t="shared" si="7"/>
        <v>1268.6300000000001</v>
      </c>
      <c r="BO6" s="21">
        <f t="shared" si="7"/>
        <v>1283.69</v>
      </c>
      <c r="BP6" s="20" t="str">
        <f>IF(BP7="","",IF(BP7="-","【-】","【"&amp;SUBSTITUTE(TEXT(BP7,"#,##0.00"),"-","△")&amp;"】"))</f>
        <v>【1,201.79】</v>
      </c>
      <c r="BQ6" s="21">
        <f>IF(BQ7="",NA(),BQ7)</f>
        <v>81.41</v>
      </c>
      <c r="BR6" s="21">
        <f t="shared" ref="BR6:BZ6" si="8">IF(BR7="",NA(),BR7)</f>
        <v>83.03</v>
      </c>
      <c r="BS6" s="21">
        <f t="shared" si="8"/>
        <v>100.18</v>
      </c>
      <c r="BT6" s="21">
        <f t="shared" si="8"/>
        <v>104.23</v>
      </c>
      <c r="BU6" s="21">
        <f t="shared" si="8"/>
        <v>102.06</v>
      </c>
      <c r="BV6" s="21">
        <f t="shared" si="8"/>
        <v>74.3</v>
      </c>
      <c r="BW6" s="21">
        <f t="shared" si="8"/>
        <v>72.260000000000005</v>
      </c>
      <c r="BX6" s="21">
        <f t="shared" si="8"/>
        <v>84.3</v>
      </c>
      <c r="BY6" s="21">
        <f t="shared" si="8"/>
        <v>82.88</v>
      </c>
      <c r="BZ6" s="21">
        <f t="shared" si="8"/>
        <v>82.53</v>
      </c>
      <c r="CA6" s="20" t="str">
        <f>IF(CA7="","",IF(CA7="-","【-】","【"&amp;SUBSTITUTE(TEXT(CA7,"#,##0.00"),"-","△")&amp;"】"))</f>
        <v>【75.31】</v>
      </c>
      <c r="CB6" s="21">
        <f>IF(CB7="",NA(),CB7)</f>
        <v>286.72000000000003</v>
      </c>
      <c r="CC6" s="21">
        <f t="shared" ref="CC6:CK6" si="9">IF(CC7="",NA(),CC7)</f>
        <v>280.8</v>
      </c>
      <c r="CD6" s="21">
        <f t="shared" si="9"/>
        <v>234.19</v>
      </c>
      <c r="CE6" s="21">
        <f t="shared" si="9"/>
        <v>225.64</v>
      </c>
      <c r="CF6" s="21">
        <f t="shared" si="9"/>
        <v>229.45</v>
      </c>
      <c r="CG6" s="21">
        <f t="shared" si="9"/>
        <v>221.81</v>
      </c>
      <c r="CH6" s="21">
        <f t="shared" si="9"/>
        <v>230.02</v>
      </c>
      <c r="CI6" s="21">
        <f t="shared" si="9"/>
        <v>185.47</v>
      </c>
      <c r="CJ6" s="21">
        <f t="shared" si="9"/>
        <v>187.76</v>
      </c>
      <c r="CK6" s="21">
        <f t="shared" si="9"/>
        <v>190.48</v>
      </c>
      <c r="CL6" s="20" t="str">
        <f>IF(CL7="","",IF(CL7="-","【-】","【"&amp;SUBSTITUTE(TEXT(CL7,"#,##0.00"),"-","△")&amp;"】"))</f>
        <v>【216.39】</v>
      </c>
      <c r="CM6" s="21">
        <f>IF(CM7="",NA(),CM7)</f>
        <v>22.82</v>
      </c>
      <c r="CN6" s="21">
        <f t="shared" ref="CN6:CV6" si="10">IF(CN7="",NA(),CN7)</f>
        <v>22.42</v>
      </c>
      <c r="CO6" s="21">
        <f t="shared" si="10"/>
        <v>20.71</v>
      </c>
      <c r="CP6" s="21">
        <f t="shared" si="10"/>
        <v>21.37</v>
      </c>
      <c r="CQ6" s="21">
        <f t="shared" si="10"/>
        <v>22.08</v>
      </c>
      <c r="CR6" s="21">
        <f t="shared" si="10"/>
        <v>43.36</v>
      </c>
      <c r="CS6" s="21">
        <f t="shared" si="10"/>
        <v>42.56</v>
      </c>
      <c r="CT6" s="21">
        <f t="shared" si="10"/>
        <v>45.68</v>
      </c>
      <c r="CU6" s="21">
        <f t="shared" si="10"/>
        <v>45.87</v>
      </c>
      <c r="CV6" s="21">
        <f t="shared" si="10"/>
        <v>44.24</v>
      </c>
      <c r="CW6" s="20" t="str">
        <f>IF(CW7="","",IF(CW7="-","【-】","【"&amp;SUBSTITUTE(TEXT(CW7,"#,##0.00"),"-","△")&amp;"】"))</f>
        <v>【42.57】</v>
      </c>
      <c r="CX6" s="21">
        <f>IF(CX7="",NA(),CX7)</f>
        <v>86.55</v>
      </c>
      <c r="CY6" s="21">
        <f t="shared" ref="CY6:DG6" si="11">IF(CY7="",NA(),CY7)</f>
        <v>86.97</v>
      </c>
      <c r="CZ6" s="21">
        <f t="shared" si="11"/>
        <v>88.84</v>
      </c>
      <c r="DA6" s="21">
        <f t="shared" si="11"/>
        <v>89.62</v>
      </c>
      <c r="DB6" s="21">
        <f t="shared" si="11"/>
        <v>89.84</v>
      </c>
      <c r="DC6" s="21">
        <f t="shared" si="11"/>
        <v>83.06</v>
      </c>
      <c r="DD6" s="21">
        <f t="shared" si="11"/>
        <v>83.32</v>
      </c>
      <c r="DE6" s="21">
        <f t="shared" si="11"/>
        <v>87.96</v>
      </c>
      <c r="DF6" s="21">
        <f t="shared" si="11"/>
        <v>87.65</v>
      </c>
      <c r="DG6" s="21">
        <f t="shared" si="11"/>
        <v>88.15</v>
      </c>
      <c r="DH6" s="20" t="str">
        <f>IF(DH7="","",IF(DH7="-","【-】","【"&amp;SUBSTITUTE(TEXT(DH7,"#,##0.00"),"-","△")&amp;"】"))</f>
        <v>【85.24】</v>
      </c>
      <c r="DI6" s="21">
        <f>IF(DI7="",NA(),DI7)</f>
        <v>21.74</v>
      </c>
      <c r="DJ6" s="21">
        <f t="shared" ref="DJ6:DR6" si="12">IF(DJ7="",NA(),DJ7)</f>
        <v>25.2</v>
      </c>
      <c r="DK6" s="21">
        <f t="shared" si="12"/>
        <v>28.38</v>
      </c>
      <c r="DL6" s="21">
        <f t="shared" si="12"/>
        <v>31.42</v>
      </c>
      <c r="DM6" s="21">
        <f t="shared" si="12"/>
        <v>34.31</v>
      </c>
      <c r="DN6" s="21">
        <f t="shared" si="12"/>
        <v>23.93</v>
      </c>
      <c r="DO6" s="21">
        <f t="shared" si="12"/>
        <v>24.68</v>
      </c>
      <c r="DP6" s="21">
        <f t="shared" si="12"/>
        <v>27.82</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0">
        <f t="shared" si="13"/>
        <v>0</v>
      </c>
      <c r="EB6" s="20">
        <f t="shared" si="13"/>
        <v>0</v>
      </c>
      <c r="EC6" s="20">
        <f t="shared" si="13"/>
        <v>0</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0.04</v>
      </c>
      <c r="EM6" s="21">
        <f t="shared" si="14"/>
        <v>0.06</v>
      </c>
      <c r="EN6" s="21">
        <f t="shared" si="14"/>
        <v>0.27</v>
      </c>
      <c r="EO6" s="20" t="str">
        <f>IF(EO7="","",IF(EO7="-","【-】","【"&amp;SUBSTITUTE(TEXT(EO7,"#,##0.00"),"-","△")&amp;"】"))</f>
        <v>【0.15】</v>
      </c>
    </row>
    <row r="7" spans="1:148" s="22" customFormat="1" x14ac:dyDescent="0.15">
      <c r="A7" s="14"/>
      <c r="B7" s="23">
        <v>2021</v>
      </c>
      <c r="C7" s="23">
        <v>285854</v>
      </c>
      <c r="D7" s="23">
        <v>46</v>
      </c>
      <c r="E7" s="23">
        <v>17</v>
      </c>
      <c r="F7" s="23">
        <v>4</v>
      </c>
      <c r="G7" s="23">
        <v>0</v>
      </c>
      <c r="H7" s="23" t="s">
        <v>96</v>
      </c>
      <c r="I7" s="23" t="s">
        <v>97</v>
      </c>
      <c r="J7" s="23" t="s">
        <v>98</v>
      </c>
      <c r="K7" s="23" t="s">
        <v>99</v>
      </c>
      <c r="L7" s="23" t="s">
        <v>100</v>
      </c>
      <c r="M7" s="23" t="s">
        <v>101</v>
      </c>
      <c r="N7" s="24" t="s">
        <v>102</v>
      </c>
      <c r="O7" s="24">
        <v>51.59</v>
      </c>
      <c r="P7" s="24">
        <v>43.56</v>
      </c>
      <c r="Q7" s="24">
        <v>93.47</v>
      </c>
      <c r="R7" s="24">
        <v>4503</v>
      </c>
      <c r="S7" s="24">
        <v>16452</v>
      </c>
      <c r="T7" s="24">
        <v>368.77</v>
      </c>
      <c r="U7" s="24">
        <v>44.61</v>
      </c>
      <c r="V7" s="24">
        <v>7078</v>
      </c>
      <c r="W7" s="24">
        <v>4.12</v>
      </c>
      <c r="X7" s="24">
        <v>1717.96</v>
      </c>
      <c r="Y7" s="24">
        <v>111.61</v>
      </c>
      <c r="Z7" s="24">
        <v>114.48</v>
      </c>
      <c r="AA7" s="24">
        <v>117.77</v>
      </c>
      <c r="AB7" s="24">
        <v>133.53</v>
      </c>
      <c r="AC7" s="24">
        <v>135.16999999999999</v>
      </c>
      <c r="AD7" s="24">
        <v>102.13</v>
      </c>
      <c r="AE7" s="24">
        <v>101.72</v>
      </c>
      <c r="AF7" s="24">
        <v>103.34</v>
      </c>
      <c r="AG7" s="24">
        <v>102.7</v>
      </c>
      <c r="AH7" s="24">
        <v>104.11</v>
      </c>
      <c r="AI7" s="24">
        <v>105.35</v>
      </c>
      <c r="AJ7" s="24">
        <v>713.54</v>
      </c>
      <c r="AK7" s="24">
        <v>636.28</v>
      </c>
      <c r="AL7" s="24">
        <v>599.65</v>
      </c>
      <c r="AM7" s="24">
        <v>463.98</v>
      </c>
      <c r="AN7" s="24">
        <v>343.11</v>
      </c>
      <c r="AO7" s="24">
        <v>109.51</v>
      </c>
      <c r="AP7" s="24">
        <v>112.88</v>
      </c>
      <c r="AQ7" s="24">
        <v>29.74</v>
      </c>
      <c r="AR7" s="24">
        <v>48.2</v>
      </c>
      <c r="AS7" s="24">
        <v>46.91</v>
      </c>
      <c r="AT7" s="24">
        <v>63.89</v>
      </c>
      <c r="AU7" s="24">
        <v>3.53</v>
      </c>
      <c r="AV7" s="24">
        <v>10.199999999999999</v>
      </c>
      <c r="AW7" s="24">
        <v>10.11</v>
      </c>
      <c r="AX7" s="24">
        <v>12.34</v>
      </c>
      <c r="AY7" s="24">
        <v>10.31</v>
      </c>
      <c r="AZ7" s="24">
        <v>47.44</v>
      </c>
      <c r="BA7" s="24">
        <v>49.18</v>
      </c>
      <c r="BB7" s="24">
        <v>53.44</v>
      </c>
      <c r="BC7" s="24">
        <v>46.85</v>
      </c>
      <c r="BD7" s="24">
        <v>44.35</v>
      </c>
      <c r="BE7" s="24">
        <v>44.07</v>
      </c>
      <c r="BF7" s="24">
        <v>821.06</v>
      </c>
      <c r="BG7" s="24">
        <v>838.72</v>
      </c>
      <c r="BH7" s="24">
        <v>848.88</v>
      </c>
      <c r="BI7" s="24">
        <v>813.38</v>
      </c>
      <c r="BJ7" s="24">
        <v>802.84</v>
      </c>
      <c r="BK7" s="24">
        <v>1243.71</v>
      </c>
      <c r="BL7" s="24">
        <v>1194.1500000000001</v>
      </c>
      <c r="BM7" s="24">
        <v>1267.3900000000001</v>
      </c>
      <c r="BN7" s="24">
        <v>1268.6300000000001</v>
      </c>
      <c r="BO7" s="24">
        <v>1283.69</v>
      </c>
      <c r="BP7" s="24">
        <v>1201.79</v>
      </c>
      <c r="BQ7" s="24">
        <v>81.41</v>
      </c>
      <c r="BR7" s="24">
        <v>83.03</v>
      </c>
      <c r="BS7" s="24">
        <v>100.18</v>
      </c>
      <c r="BT7" s="24">
        <v>104.23</v>
      </c>
      <c r="BU7" s="24">
        <v>102.06</v>
      </c>
      <c r="BV7" s="24">
        <v>74.3</v>
      </c>
      <c r="BW7" s="24">
        <v>72.260000000000005</v>
      </c>
      <c r="BX7" s="24">
        <v>84.3</v>
      </c>
      <c r="BY7" s="24">
        <v>82.88</v>
      </c>
      <c r="BZ7" s="24">
        <v>82.53</v>
      </c>
      <c r="CA7" s="24">
        <v>75.31</v>
      </c>
      <c r="CB7" s="24">
        <v>286.72000000000003</v>
      </c>
      <c r="CC7" s="24">
        <v>280.8</v>
      </c>
      <c r="CD7" s="24">
        <v>234.19</v>
      </c>
      <c r="CE7" s="24">
        <v>225.64</v>
      </c>
      <c r="CF7" s="24">
        <v>229.45</v>
      </c>
      <c r="CG7" s="24">
        <v>221.81</v>
      </c>
      <c r="CH7" s="24">
        <v>230.02</v>
      </c>
      <c r="CI7" s="24">
        <v>185.47</v>
      </c>
      <c r="CJ7" s="24">
        <v>187.76</v>
      </c>
      <c r="CK7" s="24">
        <v>190.48</v>
      </c>
      <c r="CL7" s="24">
        <v>216.39</v>
      </c>
      <c r="CM7" s="24">
        <v>22.82</v>
      </c>
      <c r="CN7" s="24">
        <v>22.42</v>
      </c>
      <c r="CO7" s="24">
        <v>20.71</v>
      </c>
      <c r="CP7" s="24">
        <v>21.37</v>
      </c>
      <c r="CQ7" s="24">
        <v>22.08</v>
      </c>
      <c r="CR7" s="24">
        <v>43.36</v>
      </c>
      <c r="CS7" s="24">
        <v>42.56</v>
      </c>
      <c r="CT7" s="24">
        <v>45.68</v>
      </c>
      <c r="CU7" s="24">
        <v>45.87</v>
      </c>
      <c r="CV7" s="24">
        <v>44.24</v>
      </c>
      <c r="CW7" s="24">
        <v>42.57</v>
      </c>
      <c r="CX7" s="24">
        <v>86.55</v>
      </c>
      <c r="CY7" s="24">
        <v>86.97</v>
      </c>
      <c r="CZ7" s="24">
        <v>88.84</v>
      </c>
      <c r="DA7" s="24">
        <v>89.62</v>
      </c>
      <c r="DB7" s="24">
        <v>89.84</v>
      </c>
      <c r="DC7" s="24">
        <v>83.06</v>
      </c>
      <c r="DD7" s="24">
        <v>83.32</v>
      </c>
      <c r="DE7" s="24">
        <v>87.96</v>
      </c>
      <c r="DF7" s="24">
        <v>87.65</v>
      </c>
      <c r="DG7" s="24">
        <v>88.15</v>
      </c>
      <c r="DH7" s="24">
        <v>85.24</v>
      </c>
      <c r="DI7" s="24">
        <v>21.74</v>
      </c>
      <c r="DJ7" s="24">
        <v>25.2</v>
      </c>
      <c r="DK7" s="24">
        <v>28.38</v>
      </c>
      <c r="DL7" s="24">
        <v>31.42</v>
      </c>
      <c r="DM7" s="24">
        <v>34.31</v>
      </c>
      <c r="DN7" s="24">
        <v>23.93</v>
      </c>
      <c r="DO7" s="24">
        <v>24.68</v>
      </c>
      <c r="DP7" s="24">
        <v>27.82</v>
      </c>
      <c r="DQ7" s="24">
        <v>29.24</v>
      </c>
      <c r="DR7" s="24">
        <v>31.73</v>
      </c>
      <c r="DS7" s="24">
        <v>25.87</v>
      </c>
      <c r="DT7" s="24">
        <v>0</v>
      </c>
      <c r="DU7" s="24">
        <v>0</v>
      </c>
      <c r="DV7" s="24">
        <v>0</v>
      </c>
      <c r="DW7" s="24">
        <v>0</v>
      </c>
      <c r="DX7" s="24">
        <v>0</v>
      </c>
      <c r="DY7" s="24">
        <v>0</v>
      </c>
      <c r="DZ7" s="24">
        <v>0.01</v>
      </c>
      <c r="EA7" s="24">
        <v>0</v>
      </c>
      <c r="EB7" s="24">
        <v>0</v>
      </c>
      <c r="EC7" s="24">
        <v>0</v>
      </c>
      <c r="ED7" s="24">
        <v>0.01</v>
      </c>
      <c r="EE7" s="24">
        <v>0</v>
      </c>
      <c r="EF7" s="24">
        <v>0</v>
      </c>
      <c r="EG7" s="24">
        <v>0</v>
      </c>
      <c r="EH7" s="24">
        <v>0</v>
      </c>
      <c r="EI7" s="24">
        <v>0</v>
      </c>
      <c r="EJ7" s="24">
        <v>0.09</v>
      </c>
      <c r="EK7" s="24">
        <v>0.13</v>
      </c>
      <c r="EL7" s="24">
        <v>0.04</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2023-03-08T09:33:18Z</cp:lastPrinted>
  <dcterms:created xsi:type="dcterms:W3CDTF">2022-12-01T01:29:57Z</dcterms:created>
  <dcterms:modified xsi:type="dcterms:W3CDTF">2023-03-08T09:33:21Z</dcterms:modified>
  <cp:category/>
</cp:coreProperties>
</file>