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s01\財政課\財政公表\04 財政状況資料集・経営比較分析表\R3年度\R3経営比較分析表（水道・病院・下水道・観光施設）\公開用Excel\"/>
    </mc:Choice>
  </mc:AlternateContent>
  <workbookProtection workbookAlgorithmName="SHA-512" workbookHashValue="//PYbnkXFIJp5SigsxjCGQHUKDNcAVA6tFi+jh9C5L2f+MaSFGo6wCLYNx+NP2LsW+y/yp9geDc6ulGawGRf2Q==" workbookSaltValue="jJzW8fwdvwbgnTTuwUyHVQ==" workbookSpinCount="100000" lockStructure="1"/>
  <bookViews>
    <workbookView xWindow="-120" yWindow="-120" windowWidth="24240" windowHeight="1314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<sst xmlns="http://schemas.openxmlformats.org/spreadsheetml/2006/main" count="231" uniqueCount="118">
  <si>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</si>
  <si>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</si>
  <si>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</si>
  <si>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</si>
  <si>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</si>
  <si>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</si>
  <si>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</si>
  <si>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</si>
  <si>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</si>
  <si>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</si>
  <si>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</si>
  <si>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</si>
  <si>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</si>
  <si>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</si>
  <si>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</si>
  <si>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</si>
  <si>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</si>
  <si>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</si>
  <si>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</si>
  <si>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</si>
  <si>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</si>
  <si>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</si>
  <si>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</si>
  <si>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</si>
  <si>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</si>
  <si>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</si>
  <si>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</si>
  <si>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</si>
  <si>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</si>
  <si>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</si>
  <si>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</si>
  <si>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</si>
  <si>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</si>
  <si>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</si>
  <si>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</si>
  <si>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</si>
  <si>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</si>
  <si>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</si>
  <si>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</si>
  <si>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</si>
  <si>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</si>
  <si>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</si>
  <si>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</si>
  <si>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</si>
  <si>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</si>
  <si>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</si>
  <si>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</si>
  <si>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</si>
  <si>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</si>
  <si>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</si>
  <si>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</si>
  <si>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</si>
  <si>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</si>
  <si>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</si>
  <si>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</si>
  <si>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</si>
  <si>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</si>
  <si>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</si>
  <si>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</si>
  <si>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</si>
  <si>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</si>
  <si>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</si>
  <si>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</si>
  <si>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</si>
  <si>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</si>
  <si>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</si>
  <si>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</si>
  <si>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</si>
  <si>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</si>
  <si>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</si>
  <si>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</si>
  <si>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</si>
  <si>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</si>
  <si>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</si>
  <si>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</si>
  <si>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</si>
  <si>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</si>
  <si>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</si>
  <si>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</si>
  <si>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</si>
  <si>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</si>
  <si>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</si>
  <si>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</si>
  <si>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</si>
  <si>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</si>
  <si>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</si>
  <si>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</si>
  <si>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</si>
  <si>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</si>
  <si>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</si>
  <si>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</si>
  <si>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</si>
  <si>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</si>
  <si>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</si>
  <si>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</si>
  <si>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</si>
  <si>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香美町</t>
  </si>
  <si>
    <t>法適用</t>
  </si>
  <si>
    <t>下水道事業</t>
  </si>
  <si>
    <t>小規模集合排水処理</t>
  </si>
  <si>
    <t>I2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</si>
  <si>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</si>
  <si>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</si>
  <si>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</si>
  <si>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</si>
  <si>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</si>
  <si>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</si>
  <si>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</si>
  <si>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</si>
  <si>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</si>
  <si>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</si>
  <si>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</si>
  <si>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</si>
  <si>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</si>
  <si>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</si>
  <si>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小規模集合排水処理事業（2処理区）は、供用開始（最初：平成16年3月、最終：平成17年1月）から18年が経過したところであり、有形固定資産減価償却率は34.90％で100％を大きく下回っている（保有資産の法定耐用年数に到達していない）ことから、現段階では、機械設備等の定期的な点検整備を行うことで、大規模な更新事業等を行う必要はないと考えている。</t>
    <phoneticPr fontId="4"/>
  </si>
  <si>
    <t>　供用開始（最初：平成16年3月、最終：平成17年1月）から18年が経過したところで、水洗化率は82.76％となっている。本町では、平成20年度から計3回（平成20年10月、平成23年7月、平成26年7月）の使用料改定を行ってきたところであるが、処理区内人口の自然減少等の影響から、有収水量の増加、使用料収入の確保は、難しいと考えるため、本事業の運営に必要となる財源の確保が課題となっている。
　当面は、下水道事業資本費平準化債発行の継続による企業債元金償還金の財源確保、財政課との協議による一般会計繰入金の確保等、中長期的な経営の基本計画である「経営戦略」に基づく運営を進めることで、本事業の現金による収支が均衡するよう、運営に必要な財源を確保していきたいと考えている。</t>
    <phoneticPr fontId="4"/>
  </si>
  <si>
    <t>　経常収支比率は107.24％となり、100％超え（単年度収支が黒字）となっており、前年度からは2.37ﾎﾟｲﾝﾄ増加している。
　累積欠損金比率は、平成24年度以前（地方公営企業法適用前）に発行した下水道事業資本費平準化債等の影響から6,574.55％となり、類似団体平均、全国平均を大幅に上回っている。比率の分子である累積欠損金に影響する純損益は、減価償却費が減少する傾向にあることから、比率の増減は横ばいになることが見込まれる。
　流動比率は9.34％となり、100％を大きく下回っている（令和3年度末から1年以内の支払いに対応する資金が同年度末で不足）が、比率の分母となる流動負債のうち企業債償還金（翌年度償還分）に係る財源は、下水道使用料の他に1年以内に収入する一般会計繰入金等を予定していることから、大きな影響はないと考えている。
　企業債残高対事業規模比率は、一般会計等が負担することが見込まれる企業債残高の割合が減少した影響から6,264.46％となり、前年度からは300.88ﾎﾟｲﾝﾄ減少している。
　経費回収率は14.16％となり、100％未満（費用が使用料収入以外（繰入金等）で賄われている）となっていて、類似団体平均、全国平均を下回っている。また、汚水処理原価は1,996.59円となり、類似団体平均、全国平均を大きく上回っている（有収水量1㎥当たりの処理費が高い）が、水洗化率は令和3年度末で82.76％と高い比率であり、類似団体平均、全国平均ともに近似しており、使用料収入の増加が見込まれないことから、事業運営に必要となる収入（一般会計繰入金等）の確保について、検討を進める必要があると考えている。</t>
    <rPh sb="452" eb="454">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</si>
</sst>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513-479F-B084-A7AE7BF9FA1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513-479F-B084-A7AE7BF9FA1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12.7</c:v>
                </c:pt>
                <c:pt idx="1">
                  <c:v>12.7</c:v>
                </c:pt>
                <c:pt idx="2">
                  <c:v>11.11</c:v>
                </c:pt>
                <c:pt idx="3">
                  <c:v>9.52</c:v>
                </c:pt>
                <c:pt idx="4">
                  <c:v>9.52</c:v>
                </c:pt>
              </c:numCache>
            </c:numRef>
          </c:val>
          <c:extLst>
            <c:ext xmlns:c16="http://schemas.microsoft.com/office/drawing/2014/chart" uri="{C3380CC4-5D6E-409C-BE32-E72D297353CC}">
              <c16:uniqueId val="{00000000-932C-4AA0-8E7E-8C67D3B10D7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39.15</c:v>
                </c:pt>
                <c:pt idx="1">
                  <c:v>35.340000000000003</c:v>
                </c:pt>
                <c:pt idx="2">
                  <c:v>34.68</c:v>
                </c:pt>
                <c:pt idx="3">
                  <c:v>34.700000000000003</c:v>
                </c:pt>
                <c:pt idx="4">
                  <c:v>46.83</c:v>
                </c:pt>
              </c:numCache>
            </c:numRef>
          </c:val>
          <c:smooth val="0"/>
          <c:extLst>
            <c:ext xmlns:c16="http://schemas.microsoft.com/office/drawing/2014/chart" uri="{C3380CC4-5D6E-409C-BE32-E72D297353CC}">
              <c16:uniqueId val="{00000001-932C-4AA0-8E7E-8C67D3B10D7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84.21</c:v>
                </c:pt>
                <c:pt idx="1">
                  <c:v>85.29</c:v>
                </c:pt>
                <c:pt idx="2">
                  <c:v>86.67</c:v>
                </c:pt>
                <c:pt idx="3">
                  <c:v>82.76</c:v>
                </c:pt>
                <c:pt idx="4">
                  <c:v>82.76</c:v>
                </c:pt>
              </c:numCache>
            </c:numRef>
          </c:val>
          <c:extLst>
            <c:ext xmlns:c16="http://schemas.microsoft.com/office/drawing/2014/chart" uri="{C3380CC4-5D6E-409C-BE32-E72D297353CC}">
              <c16:uniqueId val="{00000000-33FB-4755-A0FE-7451E9A8485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89.54</c:v>
                </c:pt>
                <c:pt idx="1">
                  <c:v>91.52</c:v>
                </c:pt>
                <c:pt idx="2">
                  <c:v>90.33</c:v>
                </c:pt>
                <c:pt idx="3">
                  <c:v>90.04</c:v>
                </c:pt>
                <c:pt idx="4">
                  <c:v>90.58</c:v>
                </c:pt>
              </c:numCache>
            </c:numRef>
          </c:val>
          <c:smooth val="0"/>
          <c:extLst>
            <c:ext xmlns:c16="http://schemas.microsoft.com/office/drawing/2014/chart" uri="{C3380CC4-5D6E-409C-BE32-E72D297353CC}">
              <c16:uniqueId val="{00000001-33FB-4755-A0FE-7451E9A8485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97.12</c:v>
                </c:pt>
                <c:pt idx="1">
                  <c:v>96.22</c:v>
                </c:pt>
                <c:pt idx="2">
                  <c:v>101.5</c:v>
                </c:pt>
                <c:pt idx="3">
                  <c:v>104.87</c:v>
                </c:pt>
                <c:pt idx="4">
                  <c:v>107.24</c:v>
                </c:pt>
              </c:numCache>
            </c:numRef>
          </c:val>
          <c:extLst>
            <c:ext xmlns:c16="http://schemas.microsoft.com/office/drawing/2014/chart" uri="{C3380CC4-5D6E-409C-BE32-E72D297353CC}">
              <c16:uniqueId val="{00000000-3167-4E38-9670-FDB3D13D50E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94.96</c:v>
                </c:pt>
                <c:pt idx="1">
                  <c:v>91.26</c:v>
                </c:pt>
                <c:pt idx="2">
                  <c:v>99.2</c:v>
                </c:pt>
                <c:pt idx="3">
                  <c:v>100.42</c:v>
                </c:pt>
                <c:pt idx="4">
                  <c:v>98.03</c:v>
                </c:pt>
              </c:numCache>
            </c:numRef>
          </c:val>
          <c:smooth val="0"/>
          <c:extLst>
            <c:ext xmlns:c16="http://schemas.microsoft.com/office/drawing/2014/chart" uri="{C3380CC4-5D6E-409C-BE32-E72D297353CC}">
              <c16:uniqueId val="{00000001-3167-4E38-9670-FDB3D13D50E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21.17</c:v>
                </c:pt>
                <c:pt idx="1">
                  <c:v>24.79</c:v>
                </c:pt>
                <c:pt idx="2">
                  <c:v>28.3</c:v>
                </c:pt>
                <c:pt idx="3">
                  <c:v>31.65</c:v>
                </c:pt>
                <c:pt idx="4">
                  <c:v>34.9</c:v>
                </c:pt>
              </c:numCache>
            </c:numRef>
          </c:val>
          <c:extLst>
            <c:ext xmlns:c16="http://schemas.microsoft.com/office/drawing/2014/chart" uri="{C3380CC4-5D6E-409C-BE32-E72D297353CC}">
              <c16:uniqueId val="{00000000-CA3B-4FDA-9219-F322DB47383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31.15</c:v>
                </c:pt>
                <c:pt idx="1">
                  <c:v>30.28</c:v>
                </c:pt>
                <c:pt idx="2">
                  <c:v>31</c:v>
                </c:pt>
                <c:pt idx="3">
                  <c:v>29.28</c:v>
                </c:pt>
                <c:pt idx="4">
                  <c:v>32.380000000000003</c:v>
                </c:pt>
              </c:numCache>
            </c:numRef>
          </c:val>
          <c:smooth val="0"/>
          <c:extLst>
            <c:ext xmlns:c16="http://schemas.microsoft.com/office/drawing/2014/chart" uri="{C3380CC4-5D6E-409C-BE32-E72D297353CC}">
              <c16:uniqueId val="{00000001-CA3B-4FDA-9219-F322DB47383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1F8-4094-8569-BD231E4593F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1F8-4094-8569-BD231E4593F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6335.06</c:v>
                </c:pt>
                <c:pt idx="1">
                  <c:v>6822.9</c:v>
                </c:pt>
                <c:pt idx="2">
                  <c:v>6699.26</c:v>
                </c:pt>
                <c:pt idx="3">
                  <c:v>6847.85</c:v>
                </c:pt>
                <c:pt idx="4">
                  <c:v>6574.55</c:v>
                </c:pt>
              </c:numCache>
            </c:numRef>
          </c:val>
          <c:extLst>
            <c:ext xmlns:c16="http://schemas.microsoft.com/office/drawing/2014/chart" uri="{C3380CC4-5D6E-409C-BE32-E72D297353CC}">
              <c16:uniqueId val="{00000000-5DBE-409D-A60F-93B808D7765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2162.27</c:v>
                </c:pt>
                <c:pt idx="1">
                  <c:v>1597.09</c:v>
                </c:pt>
                <c:pt idx="2">
                  <c:v>1500.46</c:v>
                </c:pt>
                <c:pt idx="3">
                  <c:v>762.05</c:v>
                </c:pt>
                <c:pt idx="4">
                  <c:v>755.68</c:v>
                </c:pt>
              </c:numCache>
            </c:numRef>
          </c:val>
          <c:smooth val="0"/>
          <c:extLst>
            <c:ext xmlns:c16="http://schemas.microsoft.com/office/drawing/2014/chart" uri="{C3380CC4-5D6E-409C-BE32-E72D297353CC}">
              <c16:uniqueId val="{00000001-5DBE-409D-A60F-93B808D7765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21.01</c:v>
                </c:pt>
                <c:pt idx="1">
                  <c:v>7.85</c:v>
                </c:pt>
                <c:pt idx="2">
                  <c:v>8.93</c:v>
                </c:pt>
                <c:pt idx="3">
                  <c:v>8.8800000000000008</c:v>
                </c:pt>
                <c:pt idx="4">
                  <c:v>9.34</c:v>
                </c:pt>
              </c:numCache>
            </c:numRef>
          </c:val>
          <c:extLst>
            <c:ext xmlns:c16="http://schemas.microsoft.com/office/drawing/2014/chart" uri="{C3380CC4-5D6E-409C-BE32-E72D297353CC}">
              <c16:uniqueId val="{00000000-CB8A-46AE-AA74-CBBE0A37D76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86.34</c:v>
                </c:pt>
                <c:pt idx="1">
                  <c:v>88.56</c:v>
                </c:pt>
                <c:pt idx="2">
                  <c:v>81.260000000000005</c:v>
                </c:pt>
                <c:pt idx="3">
                  <c:v>92.61</c:v>
                </c:pt>
                <c:pt idx="4">
                  <c:v>91.41</c:v>
                </c:pt>
              </c:numCache>
            </c:numRef>
          </c:val>
          <c:smooth val="0"/>
          <c:extLst>
            <c:ext xmlns:c16="http://schemas.microsoft.com/office/drawing/2014/chart" uri="{C3380CC4-5D6E-409C-BE32-E72D297353CC}">
              <c16:uniqueId val="{00000001-CB8A-46AE-AA74-CBBE0A37D76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6189.76</c:v>
                </c:pt>
                <c:pt idx="1">
                  <c:v>6739.07</c:v>
                </c:pt>
                <c:pt idx="2">
                  <c:v>6408.86</c:v>
                </c:pt>
                <c:pt idx="3">
                  <c:v>6565.34</c:v>
                </c:pt>
                <c:pt idx="4">
                  <c:v>6264.46</c:v>
                </c:pt>
              </c:numCache>
            </c:numRef>
          </c:val>
          <c:extLst>
            <c:ext xmlns:c16="http://schemas.microsoft.com/office/drawing/2014/chart" uri="{C3380CC4-5D6E-409C-BE32-E72D297353CC}">
              <c16:uniqueId val="{00000000-8FAB-4E04-BD1F-FF87780AF2F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2559.94</c:v>
                </c:pt>
                <c:pt idx="1">
                  <c:v>1837.88</c:v>
                </c:pt>
                <c:pt idx="2">
                  <c:v>1748.51</c:v>
                </c:pt>
                <c:pt idx="3">
                  <c:v>1640.16</c:v>
                </c:pt>
                <c:pt idx="4">
                  <c:v>1521.05</c:v>
                </c:pt>
              </c:numCache>
            </c:numRef>
          </c:val>
          <c:smooth val="0"/>
          <c:extLst>
            <c:ext xmlns:c16="http://schemas.microsoft.com/office/drawing/2014/chart" uri="{C3380CC4-5D6E-409C-BE32-E72D297353CC}">
              <c16:uniqueId val="{00000001-8FAB-4E04-BD1F-FF87780AF2F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15.27</c:v>
                </c:pt>
                <c:pt idx="1">
                  <c:v>13.7</c:v>
                </c:pt>
                <c:pt idx="2">
                  <c:v>13.53</c:v>
                </c:pt>
                <c:pt idx="3">
                  <c:v>12.8</c:v>
                </c:pt>
                <c:pt idx="4">
                  <c:v>14.16</c:v>
                </c:pt>
              </c:numCache>
            </c:numRef>
          </c:val>
          <c:extLst>
            <c:ext xmlns:c16="http://schemas.microsoft.com/office/drawing/2014/chart" uri="{C3380CC4-5D6E-409C-BE32-E72D297353CC}">
              <c16:uniqueId val="{00000000-A561-4DDD-B551-02AFA8ED9F6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37.82</c:v>
                </c:pt>
                <c:pt idx="1">
                  <c:v>35.03</c:v>
                </c:pt>
                <c:pt idx="2">
                  <c:v>34.99</c:v>
                </c:pt>
                <c:pt idx="3">
                  <c:v>38.270000000000003</c:v>
                </c:pt>
                <c:pt idx="4">
                  <c:v>37.520000000000003</c:v>
                </c:pt>
              </c:numCache>
            </c:numRef>
          </c:val>
          <c:smooth val="0"/>
          <c:extLst>
            <c:ext xmlns:c16="http://schemas.microsoft.com/office/drawing/2014/chart" uri="{C3380CC4-5D6E-409C-BE32-E72D297353CC}">
              <c16:uniqueId val="{00000001-A561-4DDD-B551-02AFA8ED9F6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1681.93</c:v>
                </c:pt>
                <c:pt idx="1">
                  <c:v>1862.75</c:v>
                </c:pt>
                <c:pt idx="2">
                  <c:v>1916.38</c:v>
                </c:pt>
                <c:pt idx="3">
                  <c:v>2143.7600000000002</c:v>
                </c:pt>
                <c:pt idx="4">
                  <c:v>1996.59</c:v>
                </c:pt>
              </c:numCache>
            </c:numRef>
          </c:val>
          <c:extLst>
            <c:ext xmlns:c16="http://schemas.microsoft.com/office/drawing/2014/chart" uri="{C3380CC4-5D6E-409C-BE32-E72D297353CC}">
              <c16:uniqueId val="{00000000-3608-4544-889B-959257B941C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482.51</c:v>
                </c:pt>
                <c:pt idx="1">
                  <c:v>525.22</c:v>
                </c:pt>
                <c:pt idx="2">
                  <c:v>520.91999999999996</c:v>
                </c:pt>
                <c:pt idx="3">
                  <c:v>486.77</c:v>
                </c:pt>
                <c:pt idx="4">
                  <c:v>502.1</c:v>
                </c:pt>
              </c:numCache>
            </c:numRef>
          </c:val>
          <c:smooth val="0"/>
          <c:extLst>
            <c:ext xmlns:c16="http://schemas.microsoft.com/office/drawing/2014/chart" uri="{C3380CC4-5D6E-409C-BE32-E72D297353CC}">
              <c16:uniqueId val="{00000001-3608-4544-889B-959257B941C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【98.12】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【736.54】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【1,522.01】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兵庫県　香美町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小規模集合排水処理</v>
      </c>
      <c r="Q8" s="40"/>
      <c r="R8" s="40"/>
      <c r="S8" s="40"/>
      <c r="T8" s="40"/>
      <c r="U8" s="40"/>
      <c r="V8" s="40"/>
      <c r="W8" s="40" t="str">
        <f>データ!L6</f>
        <v>I2</v>
      </c>
      <c r="X8" s="40"/>
      <c r="Y8" s="40"/>
      <c r="Z8" s="40"/>
      <c r="AA8" s="40"/>
      <c r="AB8" s="40"/>
      <c r="AC8" s="40"/>
      <c r="AD8" s="41" t="str">
        <f>データ!$M$6</f>
        <v>非設置</v>
      </c>
      <c r="AE8" s="41"/>
      <c r="AF8" s="41"/>
      <c r="AG8" s="41"/>
      <c r="AH8" s="41"/>
      <c r="AI8" s="41"/>
      <c r="AJ8" s="41"/>
      <c r="AK8" s="3"/>
      <c r="AL8" s="42">
        <f>データ!S6</f>
        <v>16452</v>
      </c>
      <c r="AM8" s="42"/>
      <c r="AN8" s="42"/>
      <c r="AO8" s="42"/>
      <c r="AP8" s="42"/>
      <c r="AQ8" s="42"/>
      <c r="AR8" s="42"/>
      <c r="AS8" s="42"/>
      <c r="AT8" s="35">
        <f>データ!T6</f>
        <v>368.77</v>
      </c>
      <c r="AU8" s="35"/>
      <c r="AV8" s="35"/>
      <c r="AW8" s="35"/>
      <c r="AX8" s="35"/>
      <c r="AY8" s="35"/>
      <c r="AZ8" s="35"/>
      <c r="BA8" s="35"/>
      <c r="BB8" s="35">
        <f>データ!U6</f>
        <v>44.61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-10.19</v>
      </c>
      <c r="J10" s="35"/>
      <c r="K10" s="35"/>
      <c r="L10" s="35"/>
      <c r="M10" s="35"/>
      <c r="N10" s="35"/>
      <c r="O10" s="35"/>
      <c r="P10" s="35">
        <f>データ!P6</f>
        <v>0.18</v>
      </c>
      <c r="Q10" s="35"/>
      <c r="R10" s="35"/>
      <c r="S10" s="35"/>
      <c r="T10" s="35"/>
      <c r="U10" s="35"/>
      <c r="V10" s="35"/>
      <c r="W10" s="35">
        <f>データ!Q6</f>
        <v>103.85</v>
      </c>
      <c r="X10" s="35"/>
      <c r="Y10" s="35"/>
      <c r="Z10" s="35"/>
      <c r="AA10" s="35"/>
      <c r="AB10" s="35"/>
      <c r="AC10" s="35"/>
      <c r="AD10" s="42">
        <f>データ!R6</f>
        <v>4503</v>
      </c>
      <c r="AE10" s="42"/>
      <c r="AF10" s="42"/>
      <c r="AG10" s="42"/>
      <c r="AH10" s="42"/>
      <c r="AI10" s="42"/>
      <c r="AJ10" s="42"/>
      <c r="AK10" s="2"/>
      <c r="AL10" s="42">
        <f>データ!V6</f>
        <v>29</v>
      </c>
      <c r="AM10" s="42"/>
      <c r="AN10" s="42"/>
      <c r="AO10" s="42"/>
      <c r="AP10" s="42"/>
      <c r="AQ10" s="42"/>
      <c r="AR10" s="42"/>
      <c r="AS10" s="42"/>
      <c r="AT10" s="35">
        <f>データ!W6</f>
        <v>0.03</v>
      </c>
      <c r="AU10" s="35"/>
      <c r="AV10" s="35"/>
      <c r="AW10" s="35"/>
      <c r="AX10" s="35"/>
      <c r="AY10" s="35"/>
      <c r="AZ10" s="35"/>
      <c r="BA10" s="35"/>
      <c r="BB10" s="35">
        <f>データ!X6</f>
        <v>966.67</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【98.12】</v>
      </c>
      <c r="F85" s="12" t="str">
        <f>データ!AT6</f>
        <v>【736.54】</v>
      </c>
      <c r="G85" s="12" t="str">
        <f>データ!BE6</f>
        <v>【91.53】</v>
      </c>
      <c r="H85" s="12" t="str">
        <f>データ!BP6</f>
        <v>【1,522.01】</v>
      </c>
      <c r="I85" s="12" t="str">
        <f>データ!CA6</f>
        <v>【37.79】</v>
      </c>
      <c r="J85" s="12" t="str">
        <f>データ!CL6</f>
        <v>【497.52】</v>
      </c>
      <c r="K85" s="12" t="str">
        <f>データ!CW6</f>
        <v>【46.97】</v>
      </c>
      <c r="L85" s="12" t="str">
        <f>データ!DH6</f>
        <v>【90.42】</v>
      </c>
      <c r="M85" s="12" t="str">
        <f>データ!DS6</f>
        <v>【31.92】</v>
      </c>
      <c r="N85" s="12" t="str">
        <f>データ!ED6</f>
        <v>【0.00】</v>
      </c>
      <c r="O85" s="12" t="str">
        <f>データ!EO6</f>
        <v>【0.00】</v>
      </c>
    </row>
  </sheetData>
  <sheetProtection algorithmName="SHA-512" hashValue="Z7Ea57VB7wTwaFxc97Oo/84m8Iq2qw2q1j3vk87+zmsGXPFwUzkgCJKaO8ykx61v2zkDrYfEjqFQokc5aCFVDA==" saltValue="Z5ot3R4HPQ5OtKf6ssM/Y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285854</v>
      </c>
      <c r="D6" s="19">
        <f t="shared" si="3"/>
        <v>46</v>
      </c>
      <c r="E6" s="19">
        <f t="shared" si="3"/>
        <v>17</v>
      </c>
      <c r="F6" s="19">
        <f t="shared" si="3"/>
        <v>9</v>
      </c>
      <c r="G6" s="19">
        <f t="shared" si="3"/>
        <v>0</v>
      </c>
      <c r="H6" s="19" t="str">
        <f t="shared" si="3"/>
        <v>兵庫県　香美町</v>
      </c>
      <c r="I6" s="19" t="str">
        <f t="shared" si="3"/>
        <v>法適用</v>
      </c>
      <c r="J6" s="19" t="str">
        <f t="shared" si="3"/>
        <v>下水道事業</v>
      </c>
      <c r="K6" s="19" t="str">
        <f t="shared" si="3"/>
        <v>小規模集合排水処理</v>
      </c>
      <c r="L6" s="19" t="str">
        <f t="shared" si="3"/>
        <v>I2</v>
      </c>
      <c r="M6" s="19" t="str">
        <f t="shared" si="3"/>
        <v>非設置</v>
      </c>
      <c r="N6" s="20" t="str">
        <f t="shared" si="3"/>
        <v>-</v>
      </c>
      <c r="O6" s="20">
        <f t="shared" si="3"/>
        <v>-10.19</v>
      </c>
      <c r="P6" s="20">
        <f t="shared" si="3"/>
        <v>0.18</v>
      </c>
      <c r="Q6" s="20">
        <f t="shared" si="3"/>
        <v>103.85</v>
      </c>
      <c r="R6" s="20">
        <f t="shared" si="3"/>
        <v>4503</v>
      </c>
      <c r="S6" s="20">
        <f t="shared" si="3"/>
        <v>16452</v>
      </c>
      <c r="T6" s="20">
        <f t="shared" si="3"/>
        <v>368.77</v>
      </c>
      <c r="U6" s="20">
        <f t="shared" si="3"/>
        <v>44.61</v>
      </c>
      <c r="V6" s="20">
        <f t="shared" si="3"/>
        <v>29</v>
      </c>
      <c r="W6" s="20">
        <f t="shared" si="3"/>
        <v>0.03</v>
      </c>
      <c r="X6" s="20">
        <f t="shared" si="3"/>
        <v>966.67</v>
      </c>
      <c r="Y6" s="21">
        <f>IF(Y7="",NA(),Y7)</f>
        <v>97.12</v>
      </c>
      <c r="Z6" s="21">
        <f t="shared" ref="Z6:AH6" si="4">IF(Z7="",NA(),Z7)</f>
        <v>96.22</v>
      </c>
      <c r="AA6" s="21">
        <f t="shared" si="4"/>
        <v>101.5</v>
      </c>
      <c r="AB6" s="21">
        <f t="shared" si="4"/>
        <v>104.87</v>
      </c>
      <c r="AC6" s="21">
        <f t="shared" si="4"/>
        <v>107.24</v>
      </c>
      <c r="AD6" s="21">
        <f t="shared" si="4"/>
        <v>94.96</v>
      </c>
      <c r="AE6" s="21">
        <f t="shared" si="4"/>
        <v>91.26</v>
      </c>
      <c r="AF6" s="21">
        <f t="shared" si="4"/>
        <v>99.2</v>
      </c>
      <c r="AG6" s="21">
        <f t="shared" si="4"/>
        <v>100.42</v>
      </c>
      <c r="AH6" s="21">
        <f t="shared" si="4"/>
        <v>98.03</v>
      </c>
      <c r="AI6" s="20" t="str">
        <f>IF(AI7="","",IF(AI7="-","【-】","【"&amp;SUBSTITUTE(TEXT(AI7,"#,##0.00"),"-","△")&amp;"】"))</f>
        <v>【98.12】</v>
      </c>
      <c r="AJ6" s="21">
        <f>IF(AJ7="",NA(),AJ7)</f>
        <v>6335.06</v>
      </c>
      <c r="AK6" s="21">
        <f t="shared" ref="AK6:AS6" si="5">IF(AK7="",NA(),AK7)</f>
        <v>6822.9</v>
      </c>
      <c r="AL6" s="21">
        <f t="shared" si="5"/>
        <v>6699.26</v>
      </c>
      <c r="AM6" s="21">
        <f t="shared" si="5"/>
        <v>6847.85</v>
      </c>
      <c r="AN6" s="21">
        <f t="shared" si="5"/>
        <v>6574.55</v>
      </c>
      <c r="AO6" s="21">
        <f t="shared" si="5"/>
        <v>2162.27</v>
      </c>
      <c r="AP6" s="21">
        <f t="shared" si="5"/>
        <v>1597.09</v>
      </c>
      <c r="AQ6" s="21">
        <f t="shared" si="5"/>
        <v>1500.46</v>
      </c>
      <c r="AR6" s="21">
        <f t="shared" si="5"/>
        <v>762.05</v>
      </c>
      <c r="AS6" s="21">
        <f t="shared" si="5"/>
        <v>755.68</v>
      </c>
      <c r="AT6" s="20" t="str">
        <f>IF(AT7="","",IF(AT7="-","【-】","【"&amp;SUBSTITUTE(TEXT(AT7,"#,##0.00"),"-","△")&amp;"】"))</f>
        <v>【736.54】</v>
      </c>
      <c r="AU6" s="21">
        <f>IF(AU7="",NA(),AU7)</f>
        <v>21.01</v>
      </c>
      <c r="AV6" s="21">
        <f t="shared" ref="AV6:BD6" si="6">IF(AV7="",NA(),AV7)</f>
        <v>7.85</v>
      </c>
      <c r="AW6" s="21">
        <f t="shared" si="6"/>
        <v>8.93</v>
      </c>
      <c r="AX6" s="21">
        <f t="shared" si="6"/>
        <v>8.8800000000000008</v>
      </c>
      <c r="AY6" s="21">
        <f t="shared" si="6"/>
        <v>9.34</v>
      </c>
      <c r="AZ6" s="21">
        <f t="shared" si="6"/>
        <v>86.34</v>
      </c>
      <c r="BA6" s="21">
        <f t="shared" si="6"/>
        <v>88.56</v>
      </c>
      <c r="BB6" s="21">
        <f t="shared" si="6"/>
        <v>81.260000000000005</v>
      </c>
      <c r="BC6" s="21">
        <f t="shared" si="6"/>
        <v>92.61</v>
      </c>
      <c r="BD6" s="21">
        <f t="shared" si="6"/>
        <v>91.41</v>
      </c>
      <c r="BE6" s="20" t="str">
        <f>IF(BE7="","",IF(BE7="-","【-】","【"&amp;SUBSTITUTE(TEXT(BE7,"#,##0.00"),"-","△")&amp;"】"))</f>
        <v>【91.53】</v>
      </c>
      <c r="BF6" s="21">
        <f>IF(BF7="",NA(),BF7)</f>
        <v>6189.76</v>
      </c>
      <c r="BG6" s="21">
        <f t="shared" ref="BG6:BO6" si="7">IF(BG7="",NA(),BG7)</f>
        <v>6739.07</v>
      </c>
      <c r="BH6" s="21">
        <f t="shared" si="7"/>
        <v>6408.86</v>
      </c>
      <c r="BI6" s="21">
        <f t="shared" si="7"/>
        <v>6565.34</v>
      </c>
      <c r="BJ6" s="21">
        <f t="shared" si="7"/>
        <v>6264.46</v>
      </c>
      <c r="BK6" s="21">
        <f t="shared" si="7"/>
        <v>2559.94</v>
      </c>
      <c r="BL6" s="21">
        <f t="shared" si="7"/>
        <v>1837.88</v>
      </c>
      <c r="BM6" s="21">
        <f t="shared" si="7"/>
        <v>1748.51</v>
      </c>
      <c r="BN6" s="21">
        <f t="shared" si="7"/>
        <v>1640.16</v>
      </c>
      <c r="BO6" s="21">
        <f t="shared" si="7"/>
        <v>1521.05</v>
      </c>
      <c r="BP6" s="20" t="str">
        <f>IF(BP7="","",IF(BP7="-","【-】","【"&amp;SUBSTITUTE(TEXT(BP7,"#,##0.00"),"-","△")&amp;"】"))</f>
        <v>【1,522.01】</v>
      </c>
      <c r="BQ6" s="21">
        <f>IF(BQ7="",NA(),BQ7)</f>
        <v>15.27</v>
      </c>
      <c r="BR6" s="21">
        <f t="shared" ref="BR6:BZ6" si="8">IF(BR7="",NA(),BR7)</f>
        <v>13.7</v>
      </c>
      <c r="BS6" s="21">
        <f t="shared" si="8"/>
        <v>13.53</v>
      </c>
      <c r="BT6" s="21">
        <f t="shared" si="8"/>
        <v>12.8</v>
      </c>
      <c r="BU6" s="21">
        <f t="shared" si="8"/>
        <v>14.16</v>
      </c>
      <c r="BV6" s="21">
        <f t="shared" si="8"/>
        <v>37.82</v>
      </c>
      <c r="BW6" s="21">
        <f t="shared" si="8"/>
        <v>35.03</v>
      </c>
      <c r="BX6" s="21">
        <f t="shared" si="8"/>
        <v>34.99</v>
      </c>
      <c r="BY6" s="21">
        <f t="shared" si="8"/>
        <v>38.270000000000003</v>
      </c>
      <c r="BZ6" s="21">
        <f t="shared" si="8"/>
        <v>37.520000000000003</v>
      </c>
      <c r="CA6" s="20" t="str">
        <f>IF(CA7="","",IF(CA7="-","【-】","【"&amp;SUBSTITUTE(TEXT(CA7,"#,##0.00"),"-","△")&amp;"】"))</f>
        <v>【37.79】</v>
      </c>
      <c r="CB6" s="21">
        <f>IF(CB7="",NA(),CB7)</f>
        <v>1681.93</v>
      </c>
      <c r="CC6" s="21">
        <f t="shared" ref="CC6:CK6" si="9">IF(CC7="",NA(),CC7)</f>
        <v>1862.75</v>
      </c>
      <c r="CD6" s="21">
        <f t="shared" si="9"/>
        <v>1916.38</v>
      </c>
      <c r="CE6" s="21">
        <f t="shared" si="9"/>
        <v>2143.7600000000002</v>
      </c>
      <c r="CF6" s="21">
        <f t="shared" si="9"/>
        <v>1996.59</v>
      </c>
      <c r="CG6" s="21">
        <f t="shared" si="9"/>
        <v>482.51</v>
      </c>
      <c r="CH6" s="21">
        <f t="shared" si="9"/>
        <v>525.22</v>
      </c>
      <c r="CI6" s="21">
        <f t="shared" si="9"/>
        <v>520.91999999999996</v>
      </c>
      <c r="CJ6" s="21">
        <f t="shared" si="9"/>
        <v>486.77</v>
      </c>
      <c r="CK6" s="21">
        <f t="shared" si="9"/>
        <v>502.1</v>
      </c>
      <c r="CL6" s="20" t="str">
        <f>IF(CL7="","",IF(CL7="-","【-】","【"&amp;SUBSTITUTE(TEXT(CL7,"#,##0.00"),"-","△")&amp;"】"))</f>
        <v>【497.52】</v>
      </c>
      <c r="CM6" s="21">
        <f>IF(CM7="",NA(),CM7)</f>
        <v>12.7</v>
      </c>
      <c r="CN6" s="21">
        <f t="shared" ref="CN6:CV6" si="10">IF(CN7="",NA(),CN7)</f>
        <v>12.7</v>
      </c>
      <c r="CO6" s="21">
        <f t="shared" si="10"/>
        <v>11.11</v>
      </c>
      <c r="CP6" s="21">
        <f t="shared" si="10"/>
        <v>9.52</v>
      </c>
      <c r="CQ6" s="21">
        <f t="shared" si="10"/>
        <v>9.52</v>
      </c>
      <c r="CR6" s="21">
        <f t="shared" si="10"/>
        <v>39.15</v>
      </c>
      <c r="CS6" s="21">
        <f t="shared" si="10"/>
        <v>35.340000000000003</v>
      </c>
      <c r="CT6" s="21">
        <f t="shared" si="10"/>
        <v>34.68</v>
      </c>
      <c r="CU6" s="21">
        <f t="shared" si="10"/>
        <v>34.700000000000003</v>
      </c>
      <c r="CV6" s="21">
        <f t="shared" si="10"/>
        <v>46.83</v>
      </c>
      <c r="CW6" s="20" t="str">
        <f>IF(CW7="","",IF(CW7="-","【-】","【"&amp;SUBSTITUTE(TEXT(CW7,"#,##0.00"),"-","△")&amp;"】"))</f>
        <v>【46.97】</v>
      </c>
      <c r="CX6" s="21">
        <f>IF(CX7="",NA(),CX7)</f>
        <v>84.21</v>
      </c>
      <c r="CY6" s="21">
        <f t="shared" ref="CY6:DG6" si="11">IF(CY7="",NA(),CY7)</f>
        <v>85.29</v>
      </c>
      <c r="CZ6" s="21">
        <f t="shared" si="11"/>
        <v>86.67</v>
      </c>
      <c r="DA6" s="21">
        <f t="shared" si="11"/>
        <v>82.76</v>
      </c>
      <c r="DB6" s="21">
        <f t="shared" si="11"/>
        <v>82.76</v>
      </c>
      <c r="DC6" s="21">
        <f t="shared" si="11"/>
        <v>89.54</v>
      </c>
      <c r="DD6" s="21">
        <f t="shared" si="11"/>
        <v>91.52</v>
      </c>
      <c r="DE6" s="21">
        <f t="shared" si="11"/>
        <v>90.33</v>
      </c>
      <c r="DF6" s="21">
        <f t="shared" si="11"/>
        <v>90.04</v>
      </c>
      <c r="DG6" s="21">
        <f t="shared" si="11"/>
        <v>90.58</v>
      </c>
      <c r="DH6" s="20" t="str">
        <f>IF(DH7="","",IF(DH7="-","【-】","【"&amp;SUBSTITUTE(TEXT(DH7,"#,##0.00"),"-","△")&amp;"】"))</f>
        <v>【90.42】</v>
      </c>
      <c r="DI6" s="21">
        <f>IF(DI7="",NA(),DI7)</f>
        <v>21.17</v>
      </c>
      <c r="DJ6" s="21">
        <f t="shared" ref="DJ6:DR6" si="12">IF(DJ7="",NA(),DJ7)</f>
        <v>24.79</v>
      </c>
      <c r="DK6" s="21">
        <f t="shared" si="12"/>
        <v>28.3</v>
      </c>
      <c r="DL6" s="21">
        <f t="shared" si="12"/>
        <v>31.65</v>
      </c>
      <c r="DM6" s="21">
        <f t="shared" si="12"/>
        <v>34.9</v>
      </c>
      <c r="DN6" s="21">
        <f t="shared" si="12"/>
        <v>31.15</v>
      </c>
      <c r="DO6" s="21">
        <f t="shared" si="12"/>
        <v>30.28</v>
      </c>
      <c r="DP6" s="21">
        <f t="shared" si="12"/>
        <v>31</v>
      </c>
      <c r="DQ6" s="21">
        <f t="shared" si="12"/>
        <v>29.28</v>
      </c>
      <c r="DR6" s="21">
        <f t="shared" si="12"/>
        <v>32.380000000000003</v>
      </c>
      <c r="DS6" s="20" t="str">
        <f>IF(DS7="","",IF(DS7="-","【-】","【"&amp;SUBSTITUTE(TEXT(DS7,"#,##0.00"),"-","△")&amp;"】"))</f>
        <v>【31.92】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8" s="22" customFormat="1" x14ac:dyDescent="0.15">
      <c r="A7" s="14"/>
      <c r="B7" s="23">
        <v>2021</v>
      </c>
      <c r="C7" s="23">
        <v>285854</v>
      </c>
      <c r="D7" s="23">
        <v>46</v>
      </c>
      <c r="E7" s="23">
        <v>17</v>
      </c>
      <c r="F7" s="23">
        <v>9</v>
      </c>
      <c r="G7" s="23">
        <v>0</v>
      </c>
      <c r="H7" s="23" t="s">
        <v>96</v>
      </c>
      <c r="I7" s="23" t="s">
        <v>97</v>
      </c>
      <c r="J7" s="23" t="s">
        <v>98</v>
      </c>
      <c r="K7" s="23" t="s">
        <v>99</v>
      </c>
      <c r="L7" s="23" t="s">
        <v>100</v>
      </c>
      <c r="M7" s="23" t="s">
        <v>101</v>
      </c>
      <c r="N7" s="24" t="s">
        <v>102</v>
      </c>
      <c r="O7" s="24">
        <v>-10.19</v>
      </c>
      <c r="P7" s="24">
        <v>0.18</v>
      </c>
      <c r="Q7" s="24">
        <v>103.85</v>
      </c>
      <c r="R7" s="24">
        <v>4503</v>
      </c>
      <c r="S7" s="24">
        <v>16452</v>
      </c>
      <c r="T7" s="24">
        <v>368.77</v>
      </c>
      <c r="U7" s="24">
        <v>44.61</v>
      </c>
      <c r="V7" s="24">
        <v>29</v>
      </c>
      <c r="W7" s="24">
        <v>0.03</v>
      </c>
      <c r="X7" s="24">
        <v>966.67</v>
      </c>
      <c r="Y7" s="24">
        <v>97.12</v>
      </c>
      <c r="Z7" s="24">
        <v>96.22</v>
      </c>
      <c r="AA7" s="24">
        <v>101.5</v>
      </c>
      <c r="AB7" s="24">
        <v>104.87</v>
      </c>
      <c r="AC7" s="24">
        <v>107.24</v>
      </c>
      <c r="AD7" s="24">
        <v>94.96</v>
      </c>
      <c r="AE7" s="24">
        <v>91.26</v>
      </c>
      <c r="AF7" s="24">
        <v>99.2</v>
      </c>
      <c r="AG7" s="24">
        <v>100.42</v>
      </c>
      <c r="AH7" s="24">
        <v>98.03</v>
      </c>
      <c r="AI7" s="24">
        <v>98.12</v>
      </c>
      <c r="AJ7" s="24">
        <v>6335.06</v>
      </c>
      <c r="AK7" s="24">
        <v>6822.9</v>
      </c>
      <c r="AL7" s="24">
        <v>6699.26</v>
      </c>
      <c r="AM7" s="24">
        <v>6847.85</v>
      </c>
      <c r="AN7" s="24">
        <v>6574.55</v>
      </c>
      <c r="AO7" s="24">
        <v>2162.27</v>
      </c>
      <c r="AP7" s="24">
        <v>1597.09</v>
      </c>
      <c r="AQ7" s="24">
        <v>1500.46</v>
      </c>
      <c r="AR7" s="24">
        <v>762.05</v>
      </c>
      <c r="AS7" s="24">
        <v>755.68</v>
      </c>
      <c r="AT7" s="24">
        <v>736.54</v>
      </c>
      <c r="AU7" s="24">
        <v>21.01</v>
      </c>
      <c r="AV7" s="24">
        <v>7.85</v>
      </c>
      <c r="AW7" s="24">
        <v>8.93</v>
      </c>
      <c r="AX7" s="24">
        <v>8.8800000000000008</v>
      </c>
      <c r="AY7" s="24">
        <v>9.34</v>
      </c>
      <c r="AZ7" s="24">
        <v>86.34</v>
      </c>
      <c r="BA7" s="24">
        <v>88.56</v>
      </c>
      <c r="BB7" s="24">
        <v>81.260000000000005</v>
      </c>
      <c r="BC7" s="24">
        <v>92.61</v>
      </c>
      <c r="BD7" s="24">
        <v>91.41</v>
      </c>
      <c r="BE7" s="24">
        <v>91.53</v>
      </c>
      <c r="BF7" s="24">
        <v>6189.76</v>
      </c>
      <c r="BG7" s="24">
        <v>6739.07</v>
      </c>
      <c r="BH7" s="24">
        <v>6408.86</v>
      </c>
      <c r="BI7" s="24">
        <v>6565.34</v>
      </c>
      <c r="BJ7" s="24">
        <v>6264.46</v>
      </c>
      <c r="BK7" s="24">
        <v>2559.94</v>
      </c>
      <c r="BL7" s="24">
        <v>1837.88</v>
      </c>
      <c r="BM7" s="24">
        <v>1748.51</v>
      </c>
      <c r="BN7" s="24">
        <v>1640.16</v>
      </c>
      <c r="BO7" s="24">
        <v>1521.05</v>
      </c>
      <c r="BP7" s="24">
        <v>1522.01</v>
      </c>
      <c r="BQ7" s="24">
        <v>15.27</v>
      </c>
      <c r="BR7" s="24">
        <v>13.7</v>
      </c>
      <c r="BS7" s="24">
        <v>13.53</v>
      </c>
      <c r="BT7" s="24">
        <v>12.8</v>
      </c>
      <c r="BU7" s="24">
        <v>14.16</v>
      </c>
      <c r="BV7" s="24">
        <v>37.82</v>
      </c>
      <c r="BW7" s="24">
        <v>35.03</v>
      </c>
      <c r="BX7" s="24">
        <v>34.99</v>
      </c>
      <c r="BY7" s="24">
        <v>38.270000000000003</v>
      </c>
      <c r="BZ7" s="24">
        <v>37.520000000000003</v>
      </c>
      <c r="CA7" s="24">
        <v>37.79</v>
      </c>
      <c r="CB7" s="24">
        <v>1681.93</v>
      </c>
      <c r="CC7" s="24">
        <v>1862.75</v>
      </c>
      <c r="CD7" s="24">
        <v>1916.38</v>
      </c>
      <c r="CE7" s="24">
        <v>2143.7600000000002</v>
      </c>
      <c r="CF7" s="24">
        <v>1996.59</v>
      </c>
      <c r="CG7" s="24">
        <v>482.51</v>
      </c>
      <c r="CH7" s="24">
        <v>525.22</v>
      </c>
      <c r="CI7" s="24">
        <v>520.91999999999996</v>
      </c>
      <c r="CJ7" s="24">
        <v>486.77</v>
      </c>
      <c r="CK7" s="24">
        <v>502.1</v>
      </c>
      <c r="CL7" s="24">
        <v>497.52</v>
      </c>
      <c r="CM7" s="24">
        <v>12.7</v>
      </c>
      <c r="CN7" s="24">
        <v>12.7</v>
      </c>
      <c r="CO7" s="24">
        <v>11.11</v>
      </c>
      <c r="CP7" s="24">
        <v>9.52</v>
      </c>
      <c r="CQ7" s="24">
        <v>9.52</v>
      </c>
      <c r="CR7" s="24">
        <v>39.15</v>
      </c>
      <c r="CS7" s="24">
        <v>35.340000000000003</v>
      </c>
      <c r="CT7" s="24">
        <v>34.68</v>
      </c>
      <c r="CU7" s="24">
        <v>34.700000000000003</v>
      </c>
      <c r="CV7" s="24">
        <v>46.83</v>
      </c>
      <c r="CW7" s="24">
        <v>46.97</v>
      </c>
      <c r="CX7" s="24">
        <v>84.21</v>
      </c>
      <c r="CY7" s="24">
        <v>85.29</v>
      </c>
      <c r="CZ7" s="24">
        <v>86.67</v>
      </c>
      <c r="DA7" s="24">
        <v>82.76</v>
      </c>
      <c r="DB7" s="24">
        <v>82.76</v>
      </c>
      <c r="DC7" s="24">
        <v>89.54</v>
      </c>
      <c r="DD7" s="24">
        <v>91.52</v>
      </c>
      <c r="DE7" s="24">
        <v>90.33</v>
      </c>
      <c r="DF7" s="24">
        <v>90.04</v>
      </c>
      <c r="DG7" s="24">
        <v>90.58</v>
      </c>
      <c r="DH7" s="24">
        <v>90.42</v>
      </c>
      <c r="DI7" s="24">
        <v>21.17</v>
      </c>
      <c r="DJ7" s="24">
        <v>24.79</v>
      </c>
      <c r="DK7" s="24">
        <v>28.3</v>
      </c>
      <c r="DL7" s="24">
        <v>31.65</v>
      </c>
      <c r="DM7" s="24">
        <v>34.9</v>
      </c>
      <c r="DN7" s="24">
        <v>31.15</v>
      </c>
      <c r="DO7" s="24">
        <v>30.28</v>
      </c>
      <c r="DP7" s="24">
        <v>31</v>
      </c>
      <c r="DQ7" s="24">
        <v>29.28</v>
      </c>
      <c r="DR7" s="24">
        <v>32.380000000000003</v>
      </c>
      <c r="DS7" s="24">
        <v>31.92</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v>
      </c>
      <c r="EK7" s="24">
        <v>0</v>
      </c>
      <c r="EL7" s="24">
        <v>0</v>
      </c>
      <c r="EM7" s="24">
        <v>0</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2023-03-08T09:34:18Z</cp:lastPrinted>
  <dcterms:created xsi:type="dcterms:W3CDTF">2022-12-01T01:40:08Z</dcterms:created>
  <dcterms:modified xsi:type="dcterms:W3CDTF">2023-03-08T09:34:20Z</dcterms:modified>
  <cp:category/>
</cp:coreProperties>
</file>