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1\財政課\財政公表\04 財政状況資料集・経営比較分析表\R3年度\R3経営比較分析表（水道・病院・下水道・観光施設）\公開用Excel\"/>
    </mc:Choice>
  </mc:AlternateContent>
  <workbookProtection workbookAlgorithmName="SHA-512" workbookHashValue="EaEyrq7yCLrAlwIzvQOHRtSIMyBLliV2ySf455Ic7fFnzHSUgNCyiNuJnAtK+mGQDILGAX1I4JdwF97a3SgmZA==" workbookSaltValue="qEq8fNFmO3xNzQKSP1j5DQ==" workbookSpinCount="100000" lockStructure="1"/>
  <bookViews>
    <workbookView xWindow="1065" yWindow="3945" windowWidth="23625" windowHeight="964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<sst xmlns="http://schemas.openxmlformats.org/spreadsheetml/2006/main" count="231" uniqueCount="118">
  <si>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</si>
  <si>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</si>
  <si>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</si>
  <si>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</si>
  <si>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</si>
  <si>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</si>
  <si>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</si>
  <si>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</si>
  <si>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</si>
  <si>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</si>
  <si>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</si>
  <si>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</si>
  <si>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</si>
  <si>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</si>
  <si>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</si>
  <si>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</si>
  <si>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</si>
  <si>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</si>
  <si>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</si>
  <si>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</si>
  <si>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</si>
  <si>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</si>
  <si>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</si>
  <si>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</si>
  <si>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</si>
  <si>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</si>
  <si>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</si>
  <si>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</si>
  <si>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</si>
  <si>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</si>
  <si>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</si>
  <si>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</si>
  <si>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</si>
  <si>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</si>
  <si>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</si>
  <si>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</si>
  <si>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</si>
  <si>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</si>
  <si>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</si>
  <si>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</si>
  <si>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</si>
  <si>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</si>
  <si>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</si>
  <si>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</si>
  <si>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</si>
  <si>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</si>
  <si>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</si>
  <si>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</si>
  <si>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</si>
  <si>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</si>
  <si>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</si>
  <si>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</si>
  <si>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</si>
  <si>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</si>
  <si>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</si>
  <si>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</si>
  <si>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</si>
  <si>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</si>
  <si>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</si>
  <si>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</si>
  <si>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</si>
  <si>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</si>
  <si>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</si>
  <si>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</si>
  <si>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</si>
  <si>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</si>
  <si>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</si>
  <si>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</si>
  <si>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</si>
  <si>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</si>
  <si>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</si>
  <si>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</si>
  <si>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</si>
  <si>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</si>
  <si>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</si>
  <si>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</si>
  <si>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</si>
  <si>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</si>
  <si>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</si>
  <si>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</si>
  <si>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</si>
  <si>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</si>
  <si>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</si>
  <si>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</si>
  <si>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</si>
  <si>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</si>
  <si>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</si>
  <si>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</si>
  <si>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</si>
  <si>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</si>
  <si>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</si>
  <si>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</si>
  <si>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</si>
  <si>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</si>
  <si>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</si>
  <si>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</si>
  <si>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香美町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</si>
  <si>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</si>
  <si>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</si>
  <si>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</si>
  <si>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</si>
  <si>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</si>
  <si>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</si>
  <si>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</si>
  <si>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</si>
  <si>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</si>
  <si>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</si>
  <si>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</si>
  <si>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</si>
  <si>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</si>
  <si>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</si>
  <si>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</si>
  <si>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</si>
  <si>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</si>
  <si>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</si>
  <si>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農業集落排水事業（5処理区）は供用開始（最初：平成10年3月、最終：平成15年8月)から24年が経過したところであるが、有形固定資産減価償却率は30.95％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</si>
  <si>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10年3月、最終：平成15年8月)から24年が経過したところで、水洗化率は89.22％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</si>
  <si>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xml:space="preserve">　経常収支比率は124.12％となり、100％超え（単年度収支が黒字）となっており、前年度からは5.00ﾎﾟｲﾝﾄ増加している。比率の分母を構成する経常費用のうち減価償却費が減少する傾向にあることから、今後も増加することが見込まれる。
　累積欠損金比率は、平成24年度以前（地方公営企業法適用前）に発行した下水道事業資本費平準化債等の影響から2,199.64％となり、類似団体平均、全国平均を大幅に上回っている。比率の分子である累積欠損金に影響する純損益は、減価償却費が減少する傾向にあることから、比率の増減は横ばいになることが見込まれる。
　流動比率は6.17％となり、100％を大きく下回っている（令和3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経費回収率は56.47％となり、100％未満（費用が使用料収入以外（繰入金等）で賄われている）となっていて、類似団体平均、全国平均程度となっている。また、汚水処理原価は407.85円となり、類似団体平均、全国平均を大きく上回っている。今後は、令和3年度末で89.22％となっている水洗化率を少しでも向上させることができるような取組（接続促進）を進めることで、有収水量の確保、使用料収入の確保につなげていきたいと考え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</si>
</sst>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48-4C86-89B0-09403F03DE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348-4C86-89B0-09403F03DE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35.450000000000003</c:v>
                </c:pt>
                <c:pt idx="1">
                  <c:v>31.87</c:v>
                </c:pt>
                <c:pt idx="2">
                  <c:v>30.93</c:v>
                </c:pt>
                <c:pt idx="3">
                  <c:v>30.93</c:v>
                </c:pt>
                <c:pt idx="4">
                  <c:v>29.39</c:v>
                </c:pt>
              </c:numCache>
            </c:numRef>
          </c:val>
          <c:extLst>
            <c:ext xmlns:c16="http://schemas.microsoft.com/office/drawing/2014/chart" uri="{C3380CC4-5D6E-409C-BE32-E72D297353CC}">
              <c16:uniqueId val="{00000000-511E-4A73-B67C-3D1DD2B8B5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11E-4A73-B67C-3D1DD2B8B5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87.8</c:v>
                </c:pt>
                <c:pt idx="1">
                  <c:v>88.17</c:v>
                </c:pt>
                <c:pt idx="2">
                  <c:v>88.78</c:v>
                </c:pt>
                <c:pt idx="3">
                  <c:v>89.12</c:v>
                </c:pt>
                <c:pt idx="4">
                  <c:v>89.22</c:v>
                </c:pt>
              </c:numCache>
            </c:numRef>
          </c:val>
          <c:extLst>
            <c:ext xmlns:c16="http://schemas.microsoft.com/office/drawing/2014/chart" uri="{C3380CC4-5D6E-409C-BE32-E72D297353CC}">
              <c16:uniqueId val="{00000000-92B6-4964-AF03-37DFA7E9306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2B6-4964-AF03-37DFA7E9306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95.97</c:v>
                </c:pt>
                <c:pt idx="1">
                  <c:v>97.89</c:v>
                </c:pt>
                <c:pt idx="2">
                  <c:v>97.92</c:v>
                </c:pt>
                <c:pt idx="3">
                  <c:v>119.12</c:v>
                </c:pt>
                <c:pt idx="4">
                  <c:v>124.12</c:v>
                </c:pt>
              </c:numCache>
            </c:numRef>
          </c:val>
          <c:extLst>
            <c:ext xmlns:c16="http://schemas.microsoft.com/office/drawing/2014/chart" uri="{C3380CC4-5D6E-409C-BE32-E72D297353CC}">
              <c16:uniqueId val="{00000000-FAE8-459E-9C44-403E3D934B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FAE8-459E-9C44-403E3D934B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19.05</c:v>
                </c:pt>
                <c:pt idx="1">
                  <c:v>22.3</c:v>
                </c:pt>
                <c:pt idx="2">
                  <c:v>25.53</c:v>
                </c:pt>
                <c:pt idx="3">
                  <c:v>28.17</c:v>
                </c:pt>
                <c:pt idx="4">
                  <c:v>30.95</c:v>
                </c:pt>
              </c:numCache>
            </c:numRef>
          </c:val>
          <c:extLst>
            <c:ext xmlns:c16="http://schemas.microsoft.com/office/drawing/2014/chart" uri="{C3380CC4-5D6E-409C-BE32-E72D297353CC}">
              <c16:uniqueId val="{00000000-3E62-43FE-A9CD-B2A8E2A190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3E62-43FE-A9CD-B2A8E2A190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6F-48E1-9C6A-6150D450B4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C6F-48E1-9C6A-6150D450B4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2218.4299999999998</c:v>
                </c:pt>
                <c:pt idx="1">
                  <c:v>2317.9699999999998</c:v>
                </c:pt>
                <c:pt idx="2">
                  <c:v>2433.59</c:v>
                </c:pt>
                <c:pt idx="3">
                  <c:v>2273.5300000000002</c:v>
                </c:pt>
                <c:pt idx="4">
                  <c:v>2199.64</c:v>
                </c:pt>
              </c:numCache>
            </c:numRef>
          </c:val>
          <c:extLst>
            <c:ext xmlns:c16="http://schemas.microsoft.com/office/drawing/2014/chart" uri="{C3380CC4-5D6E-409C-BE32-E72D297353CC}">
              <c16:uniqueId val="{00000000-0805-4B68-B0BF-390E53F926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0805-4B68-B0BF-390E53F926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0.03</c:v>
                </c:pt>
                <c:pt idx="1">
                  <c:v>5.1100000000000003</c:v>
                </c:pt>
                <c:pt idx="2">
                  <c:v>8.5299999999999994</c:v>
                </c:pt>
                <c:pt idx="3">
                  <c:v>9.75</c:v>
                </c:pt>
                <c:pt idx="4">
                  <c:v>6.17</c:v>
                </c:pt>
              </c:numCache>
            </c:numRef>
          </c:val>
          <c:extLst>
            <c:ext xmlns:c16="http://schemas.microsoft.com/office/drawing/2014/chart" uri="{C3380CC4-5D6E-409C-BE32-E72D297353CC}">
              <c16:uniqueId val="{00000000-E81F-4B67-9580-D02F1F58BE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E81F-4B67-9580-D02F1F58BE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1653.51</c:v>
                </c:pt>
                <c:pt idx="1">
                  <c:v>1778.23</c:v>
                </c:pt>
                <c:pt idx="2">
                  <c:v>1810.85</c:v>
                </c:pt>
                <c:pt idx="3">
                  <c:v>1740.7</c:v>
                </c:pt>
                <c:pt idx="4">
                  <c:v>3070.87</c:v>
                </c:pt>
              </c:numCache>
            </c:numRef>
          </c:val>
          <c:extLst>
            <c:ext xmlns:c16="http://schemas.microsoft.com/office/drawing/2014/chart" uri="{C3380CC4-5D6E-409C-BE32-E72D297353CC}">
              <c16:uniqueId val="{00000000-1CBF-4727-A214-384F74F87C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CBF-4727-A214-384F74F87C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58.87</c:v>
                </c:pt>
                <c:pt idx="1">
                  <c:v>56.19</c:v>
                </c:pt>
                <c:pt idx="2">
                  <c:v>54.56</c:v>
                </c:pt>
                <c:pt idx="3">
                  <c:v>53.42</c:v>
                </c:pt>
                <c:pt idx="4">
                  <c:v>56.49</c:v>
                </c:pt>
              </c:numCache>
            </c:numRef>
          </c:val>
          <c:extLst>
            <c:ext xmlns:c16="http://schemas.microsoft.com/office/drawing/2014/chart" uri="{C3380CC4-5D6E-409C-BE32-E72D297353CC}">
              <c16:uniqueId val="{00000000-C5F6-4950-B02E-8272802AF1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C5F6-4950-B02E-8272802AF1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384.64</c:v>
                </c:pt>
                <c:pt idx="1">
                  <c:v>404.88</c:v>
                </c:pt>
                <c:pt idx="2">
                  <c:v>419.33</c:v>
                </c:pt>
                <c:pt idx="3">
                  <c:v>429.11</c:v>
                </c:pt>
                <c:pt idx="4">
                  <c:v>407.85</c:v>
                </c:pt>
              </c:numCache>
            </c:numRef>
          </c:val>
          <c:extLst>
            <c:ext xmlns:c16="http://schemas.microsoft.com/office/drawing/2014/chart" uri="{C3380CC4-5D6E-409C-BE32-E72D297353CC}">
              <c16:uniqueId val="{00000000-94A9-4FED-8DEE-BFE45CEDF6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4A9-4FED-8DEE-BFE45CEDF6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香美町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16452</v>
      </c>
      <c r="AM8" s="45"/>
      <c r="AN8" s="45"/>
      <c r="AO8" s="45"/>
      <c r="AP8" s="45"/>
      <c r="AQ8" s="45"/>
      <c r="AR8" s="45"/>
      <c r="AS8" s="45"/>
      <c r="AT8" s="46">
        <f>データ!T6</f>
        <v>368.77</v>
      </c>
      <c r="AU8" s="46"/>
      <c r="AV8" s="46"/>
      <c r="AW8" s="46"/>
      <c r="AX8" s="46"/>
      <c r="AY8" s="46"/>
      <c r="AZ8" s="46"/>
      <c r="BA8" s="46"/>
      <c r="BB8" s="46">
        <f>データ!U6</f>
        <v>44.61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25.68</v>
      </c>
      <c r="J10" s="46"/>
      <c r="K10" s="46"/>
      <c r="L10" s="46"/>
      <c r="M10" s="46"/>
      <c r="N10" s="46"/>
      <c r="O10" s="46"/>
      <c r="P10" s="46">
        <f>データ!P6</f>
        <v>9.5299999999999994</v>
      </c>
      <c r="Q10" s="46"/>
      <c r="R10" s="46"/>
      <c r="S10" s="46"/>
      <c r="T10" s="46"/>
      <c r="U10" s="46"/>
      <c r="V10" s="46"/>
      <c r="W10" s="46">
        <f>データ!Q6</f>
        <v>88.78</v>
      </c>
      <c r="X10" s="46"/>
      <c r="Y10" s="46"/>
      <c r="Z10" s="46"/>
      <c r="AA10" s="46"/>
      <c r="AB10" s="46"/>
      <c r="AC10" s="46"/>
      <c r="AD10" s="45">
        <f>データ!R6</f>
        <v>4503</v>
      </c>
      <c r="AE10" s="45"/>
      <c r="AF10" s="45"/>
      <c r="AG10" s="45"/>
      <c r="AH10" s="45"/>
      <c r="AI10" s="45"/>
      <c r="AJ10" s="45"/>
      <c r="AK10" s="2"/>
      <c r="AL10" s="45">
        <f>データ!V6</f>
        <v>1549</v>
      </c>
      <c r="AM10" s="45"/>
      <c r="AN10" s="45"/>
      <c r="AO10" s="45"/>
      <c r="AP10" s="45"/>
      <c r="AQ10" s="45"/>
      <c r="AR10" s="45"/>
      <c r="AS10" s="45"/>
      <c r="AT10" s="46">
        <f>データ!W6</f>
        <v>0.55000000000000004</v>
      </c>
      <c r="AU10" s="46"/>
      <c r="AV10" s="46"/>
      <c r="AW10" s="46"/>
      <c r="AX10" s="46"/>
      <c r="AY10" s="46"/>
      <c r="AZ10" s="46"/>
      <c r="BA10" s="46"/>
      <c r="BB10" s="46">
        <f>データ!X6</f>
        <v>2816.36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a1AokKiTlapsexIC9ZhR2wgC1slbsfVJJDqNuiFmDmJPGYt7DaU1Cz+kkPYWpmWgx4WGEquzb/H2vigRawJfjg==" saltValue="RB8BItRFUEukD40MNnGj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285854</v>
      </c>
      <c r="D6" s="19">
        <f t="shared" si="3"/>
        <v>46</v>
      </c>
      <c r="E6" s="19">
        <f t="shared" si="3"/>
        <v>17</v>
      </c>
      <c r="F6" s="19">
        <f t="shared" si="3"/>
        <v>5</v>
      </c>
      <c r="G6" s="19">
        <f t="shared" si="3"/>
        <v>0</v>
      </c>
      <c r="H6" s="19" t="str">
        <f t="shared" si="3"/>
        <v>兵庫県　香美町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25.68</v>
      </c>
      <c r="P6" s="20">
        <f t="shared" si="3"/>
        <v>9.5299999999999994</v>
      </c>
      <c r="Q6" s="20">
        <f t="shared" si="3"/>
        <v>88.78</v>
      </c>
      <c r="R6" s="20">
        <f t="shared" si="3"/>
        <v>4503</v>
      </c>
      <c r="S6" s="20">
        <f t="shared" si="3"/>
        <v>16452</v>
      </c>
      <c r="T6" s="20">
        <f t="shared" si="3"/>
        <v>368.77</v>
      </c>
      <c r="U6" s="20">
        <f t="shared" si="3"/>
        <v>44.61</v>
      </c>
      <c r="V6" s="20">
        <f t="shared" si="3"/>
        <v>1549</v>
      </c>
      <c r="W6" s="20">
        <f t="shared" si="3"/>
        <v>0.55000000000000004</v>
      </c>
      <c r="X6" s="20">
        <f t="shared" si="3"/>
        <v>2816.36</v>
      </c>
      <c r="Y6" s="21">
        <f>IF(Y7="",NA(),Y7)</f>
        <v>95.97</v>
      </c>
      <c r="Z6" s="21">
        <f t="shared" ref="Z6:AH6" si="4">IF(Z7="",NA(),Z7)</f>
        <v>97.89</v>
      </c>
      <c r="AA6" s="21">
        <f t="shared" si="4"/>
        <v>97.92</v>
      </c>
      <c r="AB6" s="21">
        <f t="shared" si="4"/>
        <v>119.12</v>
      </c>
      <c r="AC6" s="21">
        <f t="shared" si="4"/>
        <v>124.12</v>
      </c>
      <c r="AD6" s="21">
        <f t="shared" si="4"/>
        <v>100.95</v>
      </c>
      <c r="AE6" s="21">
        <f t="shared" si="4"/>
        <v>101.77</v>
      </c>
      <c r="AF6" s="21">
        <f t="shared" si="4"/>
        <v>103.6</v>
      </c>
      <c r="AG6" s="21">
        <f t="shared" si="4"/>
        <v>106.37</v>
      </c>
      <c r="AH6" s="21">
        <f t="shared" si="4"/>
        <v>106.07</v>
      </c>
      <c r="AI6" s="20" t="str">
        <f>IF(AI7="","",IF(AI7="-","【-】","【"&amp;SUBSTITUTE(TEXT(AI7,"#,##0.00"),"-","△")&amp;"】"))</f>
        <v>【104.16】</v>
      </c>
      <c r="AJ6" s="21">
        <f>IF(AJ7="",NA(),AJ7)</f>
        <v>2218.4299999999998</v>
      </c>
      <c r="AK6" s="21">
        <f t="shared" ref="AK6:AS6" si="5">IF(AK7="",NA(),AK7)</f>
        <v>2317.9699999999998</v>
      </c>
      <c r="AL6" s="21">
        <f t="shared" si="5"/>
        <v>2433.59</v>
      </c>
      <c r="AM6" s="21">
        <f t="shared" si="5"/>
        <v>2273.5300000000002</v>
      </c>
      <c r="AN6" s="21">
        <f t="shared" si="5"/>
        <v>2199.64</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0.03</v>
      </c>
      <c r="AV6" s="21">
        <f t="shared" ref="AV6:BD6" si="6">IF(AV7="",NA(),AV7)</f>
        <v>5.1100000000000003</v>
      </c>
      <c r="AW6" s="21">
        <f t="shared" si="6"/>
        <v>8.5299999999999994</v>
      </c>
      <c r="AX6" s="21">
        <f t="shared" si="6"/>
        <v>9.75</v>
      </c>
      <c r="AY6" s="21">
        <f t="shared" si="6"/>
        <v>6.17</v>
      </c>
      <c r="AZ6" s="21">
        <f t="shared" si="6"/>
        <v>29.91</v>
      </c>
      <c r="BA6" s="21">
        <f t="shared" si="6"/>
        <v>29.54</v>
      </c>
      <c r="BB6" s="21">
        <f t="shared" si="6"/>
        <v>26.99</v>
      </c>
      <c r="BC6" s="21">
        <f t="shared" si="6"/>
        <v>29.13</v>
      </c>
      <c r="BD6" s="21">
        <f t="shared" si="6"/>
        <v>35.69</v>
      </c>
      <c r="BE6" s="20" t="str">
        <f>IF(BE7="","",IF(BE7="-","【-】","【"&amp;SUBSTITUTE(TEXT(BE7,"#,##0.00"),"-","△")&amp;"】"))</f>
        <v>【34.77】</v>
      </c>
      <c r="BF6" s="21">
        <f>IF(BF7="",NA(),BF7)</f>
        <v>1653.51</v>
      </c>
      <c r="BG6" s="21">
        <f t="shared" ref="BG6:BO6" si="7">IF(BG7="",NA(),BG7)</f>
        <v>1778.23</v>
      </c>
      <c r="BH6" s="21">
        <f t="shared" si="7"/>
        <v>1810.85</v>
      </c>
      <c r="BI6" s="21">
        <f t="shared" si="7"/>
        <v>1740.7</v>
      </c>
      <c r="BJ6" s="21">
        <f t="shared" si="7"/>
        <v>3070.87</v>
      </c>
      <c r="BK6" s="21">
        <f t="shared" si="7"/>
        <v>855.8</v>
      </c>
      <c r="BL6" s="21">
        <f t="shared" si="7"/>
        <v>789.46</v>
      </c>
      <c r="BM6" s="21">
        <f t="shared" si="7"/>
        <v>826.83</v>
      </c>
      <c r="BN6" s="21">
        <f t="shared" si="7"/>
        <v>867.83</v>
      </c>
      <c r="BO6" s="21">
        <f t="shared" si="7"/>
        <v>791.76</v>
      </c>
      <c r="BP6" s="20" t="str">
        <f>IF(BP7="","",IF(BP7="-","【-】","【"&amp;SUBSTITUTE(TEXT(BP7,"#,##0.00"),"-","△")&amp;"】"))</f>
        <v>【786.37】</v>
      </c>
      <c r="BQ6" s="21">
        <f>IF(BQ7="",NA(),BQ7)</f>
        <v>58.87</v>
      </c>
      <c r="BR6" s="21">
        <f t="shared" ref="BR6:BZ6" si="8">IF(BR7="",NA(),BR7)</f>
        <v>56.19</v>
      </c>
      <c r="BS6" s="21">
        <f t="shared" si="8"/>
        <v>54.56</v>
      </c>
      <c r="BT6" s="21">
        <f t="shared" si="8"/>
        <v>53.42</v>
      </c>
      <c r="BU6" s="21">
        <f t="shared" si="8"/>
        <v>56.49</v>
      </c>
      <c r="BV6" s="21">
        <f t="shared" si="8"/>
        <v>59.8</v>
      </c>
      <c r="BW6" s="21">
        <f t="shared" si="8"/>
        <v>57.77</v>
      </c>
      <c r="BX6" s="21">
        <f t="shared" si="8"/>
        <v>57.31</v>
      </c>
      <c r="BY6" s="21">
        <f t="shared" si="8"/>
        <v>57.08</v>
      </c>
      <c r="BZ6" s="21">
        <f t="shared" si="8"/>
        <v>56.26</v>
      </c>
      <c r="CA6" s="20" t="str">
        <f>IF(CA7="","",IF(CA7="-","【-】","【"&amp;SUBSTITUTE(TEXT(CA7,"#,##0.00"),"-","△")&amp;"】"))</f>
        <v>【60.65】</v>
      </c>
      <c r="CB6" s="21">
        <f>IF(CB7="",NA(),CB7)</f>
        <v>384.64</v>
      </c>
      <c r="CC6" s="21">
        <f t="shared" ref="CC6:CK6" si="9">IF(CC7="",NA(),CC7)</f>
        <v>404.88</v>
      </c>
      <c r="CD6" s="21">
        <f t="shared" si="9"/>
        <v>419.33</v>
      </c>
      <c r="CE6" s="21">
        <f t="shared" si="9"/>
        <v>429.11</v>
      </c>
      <c r="CF6" s="21">
        <f t="shared" si="9"/>
        <v>407.85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35.450000000000003</v>
      </c>
      <c r="CN6" s="21">
        <f t="shared" ref="CN6:CV6" si="10">IF(CN7="",NA(),CN7)</f>
        <v>31.87</v>
      </c>
      <c r="CO6" s="21">
        <f t="shared" si="10"/>
        <v>30.93</v>
      </c>
      <c r="CP6" s="21">
        <f t="shared" si="10"/>
        <v>30.93</v>
      </c>
      <c r="CQ6" s="21">
        <f t="shared" si="10"/>
        <v>29.39</v>
      </c>
      <c r="CR6" s="21">
        <f t="shared" si="10"/>
        <v>51.75</v>
      </c>
      <c r="CS6" s="21">
        <f t="shared" si="10"/>
        <v>50.68</v>
      </c>
      <c r="CT6" s="21">
        <f t="shared" si="10"/>
        <v>50.14</v>
      </c>
      <c r="CU6" s="21">
        <f t="shared" si="10"/>
        <v>54.83</v>
      </c>
      <c r="CV6" s="21">
        <f t="shared" si="10"/>
        <v>66.53</v>
      </c>
      <c r="CW6" s="20" t="str">
        <f>IF(CW7="","",IF(CW7="-","【-】","【"&amp;SUBSTITUTE(TEXT(CW7,"#,##0.00"),"-","△")&amp;"】"))</f>
        <v>【61.14】</v>
      </c>
      <c r="CX6" s="21">
        <f>IF(CX7="",NA(),CX7)</f>
        <v>87.8</v>
      </c>
      <c r="CY6" s="21">
        <f t="shared" ref="CY6:DG6" si="11">IF(CY7="",NA(),CY7)</f>
        <v>88.17</v>
      </c>
      <c r="CZ6" s="21">
        <f t="shared" si="11"/>
        <v>88.78</v>
      </c>
      <c r="DA6" s="21">
        <f t="shared" si="11"/>
        <v>89.12</v>
      </c>
      <c r="DB6" s="21">
        <f t="shared" si="11"/>
        <v>89.22</v>
      </c>
      <c r="DC6" s="21">
        <f t="shared" si="11"/>
        <v>84.84</v>
      </c>
      <c r="DD6" s="21">
        <f t="shared" si="11"/>
        <v>84.86</v>
      </c>
      <c r="DE6" s="21">
        <f t="shared" si="11"/>
        <v>84.98</v>
      </c>
      <c r="DF6" s="21">
        <f t="shared" si="11"/>
        <v>84.7</v>
      </c>
      <c r="DG6" s="21">
        <f t="shared" si="11"/>
        <v>84.67</v>
      </c>
      <c r="DH6" s="20" t="str">
        <f>IF(DH7="","",IF(DH7="-","【-】","【"&amp;SUBSTITUTE(TEXT(DH7,"#,##0.00"),"-","△")&amp;"】"))</f>
        <v>【86.91】</v>
      </c>
      <c r="DI6" s="21">
        <f>IF(DI7="",NA(),DI7)</f>
        <v>19.05</v>
      </c>
      <c r="DJ6" s="21">
        <f t="shared" ref="DJ6:DR6" si="12">IF(DJ7="",NA(),DJ7)</f>
        <v>22.3</v>
      </c>
      <c r="DK6" s="21">
        <f t="shared" si="12"/>
        <v>25.53</v>
      </c>
      <c r="DL6" s="21">
        <f t="shared" si="12"/>
        <v>28.17</v>
      </c>
      <c r="DM6" s="21">
        <f t="shared" si="12"/>
        <v>30.95</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285854</v>
      </c>
      <c r="D7" s="23">
        <v>46</v>
      </c>
      <c r="E7" s="23">
        <v>17</v>
      </c>
      <c r="F7" s="23">
        <v>5</v>
      </c>
      <c r="G7" s="23">
        <v>0</v>
      </c>
      <c r="H7" s="23" t="s">
        <v>96</v>
      </c>
      <c r="I7" s="23" t="s">
        <v>97</v>
      </c>
      <c r="J7" s="23" t="s">
        <v>98</v>
      </c>
      <c r="K7" s="23" t="s">
        <v>99</v>
      </c>
      <c r="L7" s="23" t="s">
        <v>100</v>
      </c>
      <c r="M7" s="23" t="s">
        <v>101</v>
      </c>
      <c r="N7" s="24" t="s">
        <v>102</v>
      </c>
      <c r="O7" s="24">
        <v>25.68</v>
      </c>
      <c r="P7" s="24">
        <v>9.5299999999999994</v>
      </c>
      <c r="Q7" s="24">
        <v>88.78</v>
      </c>
      <c r="R7" s="24">
        <v>4503</v>
      </c>
      <c r="S7" s="24">
        <v>16452</v>
      </c>
      <c r="T7" s="24">
        <v>368.77</v>
      </c>
      <c r="U7" s="24">
        <v>44.61</v>
      </c>
      <c r="V7" s="24">
        <v>1549</v>
      </c>
      <c r="W7" s="24">
        <v>0.55000000000000004</v>
      </c>
      <c r="X7" s="24">
        <v>2816.36</v>
      </c>
      <c r="Y7" s="24">
        <v>95.97</v>
      </c>
      <c r="Z7" s="24">
        <v>97.89</v>
      </c>
      <c r="AA7" s="24">
        <v>97.92</v>
      </c>
      <c r="AB7" s="24">
        <v>119.12</v>
      </c>
      <c r="AC7" s="24">
        <v>124.12</v>
      </c>
      <c r="AD7" s="24">
        <v>100.95</v>
      </c>
      <c r="AE7" s="24">
        <v>101.77</v>
      </c>
      <c r="AF7" s="24">
        <v>103.6</v>
      </c>
      <c r="AG7" s="24">
        <v>106.37</v>
      </c>
      <c r="AH7" s="24">
        <v>106.07</v>
      </c>
      <c r="AI7" s="24">
        <v>104.16</v>
      </c>
      <c r="AJ7" s="24">
        <v>2218.4299999999998</v>
      </c>
      <c r="AK7" s="24">
        <v>2317.9699999999998</v>
      </c>
      <c r="AL7" s="24">
        <v>2433.59</v>
      </c>
      <c r="AM7" s="24">
        <v>2273.5300000000002</v>
      </c>
      <c r="AN7" s="24">
        <v>2199.64</v>
      </c>
      <c r="AO7" s="24">
        <v>224.04</v>
      </c>
      <c r="AP7" s="24">
        <v>227.4</v>
      </c>
      <c r="AQ7" s="24">
        <v>193.99</v>
      </c>
      <c r="AR7" s="24">
        <v>139.02000000000001</v>
      </c>
      <c r="AS7" s="24">
        <v>132.04</v>
      </c>
      <c r="AT7" s="24">
        <v>128.22999999999999</v>
      </c>
      <c r="AU7" s="24">
        <v>0.03</v>
      </c>
      <c r="AV7" s="24">
        <v>5.1100000000000003</v>
      </c>
      <c r="AW7" s="24">
        <v>8.5299999999999994</v>
      </c>
      <c r="AX7" s="24">
        <v>9.75</v>
      </c>
      <c r="AY7" s="24">
        <v>6.17</v>
      </c>
      <c r="AZ7" s="24">
        <v>29.91</v>
      </c>
      <c r="BA7" s="24">
        <v>29.54</v>
      </c>
      <c r="BB7" s="24">
        <v>26.99</v>
      </c>
      <c r="BC7" s="24">
        <v>29.13</v>
      </c>
      <c r="BD7" s="24">
        <v>35.69</v>
      </c>
      <c r="BE7" s="24">
        <v>34.770000000000003</v>
      </c>
      <c r="BF7" s="24">
        <v>1653.51</v>
      </c>
      <c r="BG7" s="24">
        <v>1778.23</v>
      </c>
      <c r="BH7" s="24">
        <v>1810.85</v>
      </c>
      <c r="BI7" s="24">
        <v>1740.7</v>
      </c>
      <c r="BJ7" s="24">
        <v>3070.87</v>
      </c>
      <c r="BK7" s="24">
        <v>855.8</v>
      </c>
      <c r="BL7" s="24">
        <v>789.46</v>
      </c>
      <c r="BM7" s="24">
        <v>826.83</v>
      </c>
      <c r="BN7" s="24">
        <v>867.83</v>
      </c>
      <c r="BO7" s="24">
        <v>791.76</v>
      </c>
      <c r="BP7" s="24">
        <v>786.37</v>
      </c>
      <c r="BQ7" s="24">
        <v>58.87</v>
      </c>
      <c r="BR7" s="24">
        <v>56.19</v>
      </c>
      <c r="BS7" s="24">
        <v>54.56</v>
      </c>
      <c r="BT7" s="24">
        <v>53.42</v>
      </c>
      <c r="BU7" s="24">
        <v>56.49</v>
      </c>
      <c r="BV7" s="24">
        <v>59.8</v>
      </c>
      <c r="BW7" s="24">
        <v>57.77</v>
      </c>
      <c r="BX7" s="24">
        <v>57.31</v>
      </c>
      <c r="BY7" s="24">
        <v>57.08</v>
      </c>
      <c r="BZ7" s="24">
        <v>56.26</v>
      </c>
      <c r="CA7" s="24">
        <v>60.65</v>
      </c>
      <c r="CB7" s="24">
        <v>384.64</v>
      </c>
      <c r="CC7" s="24">
        <v>404.88</v>
      </c>
      <c r="CD7" s="24">
        <v>419.33</v>
      </c>
      <c r="CE7" s="24">
        <v>429.11</v>
      </c>
      <c r="CF7" s="24">
        <v>407.85</v>
      </c>
      <c r="CG7" s="24">
        <v>263.76</v>
      </c>
      <c r="CH7" s="24">
        <v>274.35000000000002</v>
      </c>
      <c r="CI7" s="24">
        <v>273.52</v>
      </c>
      <c r="CJ7" s="24">
        <v>274.99</v>
      </c>
      <c r="CK7" s="24">
        <v>282.08999999999997</v>
      </c>
      <c r="CL7" s="24">
        <v>256.97000000000003</v>
      </c>
      <c r="CM7" s="24">
        <v>35.450000000000003</v>
      </c>
      <c r="CN7" s="24">
        <v>31.87</v>
      </c>
      <c r="CO7" s="24">
        <v>30.93</v>
      </c>
      <c r="CP7" s="24">
        <v>30.93</v>
      </c>
      <c r="CQ7" s="24">
        <v>29.39</v>
      </c>
      <c r="CR7" s="24">
        <v>51.75</v>
      </c>
      <c r="CS7" s="24">
        <v>50.68</v>
      </c>
      <c r="CT7" s="24">
        <v>50.14</v>
      </c>
      <c r="CU7" s="24">
        <v>54.83</v>
      </c>
      <c r="CV7" s="24">
        <v>66.53</v>
      </c>
      <c r="CW7" s="24">
        <v>61.14</v>
      </c>
      <c r="CX7" s="24">
        <v>87.8</v>
      </c>
      <c r="CY7" s="24">
        <v>88.17</v>
      </c>
      <c r="CZ7" s="24">
        <v>88.78</v>
      </c>
      <c r="DA7" s="24">
        <v>89.12</v>
      </c>
      <c r="DB7" s="24">
        <v>89.22</v>
      </c>
      <c r="DC7" s="24">
        <v>84.84</v>
      </c>
      <c r="DD7" s="24">
        <v>84.86</v>
      </c>
      <c r="DE7" s="24">
        <v>84.98</v>
      </c>
      <c r="DF7" s="24">
        <v>84.7</v>
      </c>
      <c r="DG7" s="24">
        <v>84.67</v>
      </c>
      <c r="DH7" s="24">
        <v>86.91</v>
      </c>
      <c r="DI7" s="24">
        <v>19.05</v>
      </c>
      <c r="DJ7" s="24">
        <v>22.3</v>
      </c>
      <c r="DK7" s="24">
        <v>25.53</v>
      </c>
      <c r="DL7" s="24">
        <v>28.17</v>
      </c>
      <c r="DM7" s="24">
        <v>30.95</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2023-03-08T09:33:39Z</cp:lastPrinted>
  <dcterms:created xsi:type="dcterms:W3CDTF">2022-12-01T01:36:25Z</dcterms:created>
  <dcterms:modified xsi:type="dcterms:W3CDTF">2023-03-08T09:33:42Z</dcterms:modified>
  <cp:category/>
</cp:coreProperties>
</file>