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ZiB+rX76B5sLrSLUEZ2B12AHPETsz44OfHbkgvYoZMv4E+MtdQ3alUAhqBA9PRxiRDiot/el1k4ebwtBlINJ+Q==" workbookSaltValue="p5cXBHfQjeM+7FERfU9Nng=="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<sst xmlns="http://schemas.openxmlformats.org/spreadsheetml/2006/main" count="253" uniqueCount="119">
  <si>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</si>
  <si>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</si>
  <si>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</si>
  <si>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</si>
  <si>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</si>
  <si>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</si>
  <si>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</si>
  <si>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</si>
  <si>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</si>
  <si>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</si>
  <si>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</si>
  <si>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</si>
  <si>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</si>
  <si>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</si>
  <si>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</si>
  <si>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</si>
  <si>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</si>
  <si>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</si>
  <si>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</si>
  <si>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</si>
  <si>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</si>
  <si>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</si>
  <si>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</si>
  <si>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</si>
  <si>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</si>
  <si>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</si>
  <si>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</si>
  <si>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</si>
  <si>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</si>
  <si>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</si>
  <si>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</si>
  <si>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</si>
  <si>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</si>
  <si>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</si>
  <si>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</si>
  <si>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</si>
  <si>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</si>
  <si>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</si>
  <si>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</si>
  <si>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</si>
  <si>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</si>
  <si>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</si>
  <si>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</si>
  <si>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</si>
  <si>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</si>
  <si>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</si>
  <si>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</si>
  <si>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</si>
  <si>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</si>
  <si>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</si>
  <si>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</si>
  <si>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</si>
  <si>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</si>
  <si>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</si>
  <si>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</si>
  <si>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</si>
  <si>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</si>
  <si>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</si>
  <si>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</si>
  <si>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</si>
  <si>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</si>
  <si>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</si>
  <si>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</si>
  <si>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</si>
  <si>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</si>
  <si>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</si>
  <si>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</si>
  <si>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</si>
  <si>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</si>
  <si>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</si>
  <si>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</si>
  <si>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</si>
  <si>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</si>
  <si>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</si>
  <si>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</si>
  <si>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</si>
  <si>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</si>
  <si>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</si>
  <si>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</si>
  <si>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</si>
  <si>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</si>
  <si>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</si>
  <si>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</si>
  <si>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</si>
  <si>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</si>
  <si>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</si>
  <si>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</si>
  <si>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</si>
  <si>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</si>
  <si>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</si>
  <si>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</si>
  <si>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</si>
  <si>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</si>
  <si>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</si>
  <si>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</si>
  <si>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</si>
  <si>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</si>
  <si>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</si>
  <si>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</si>
  <si>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</si>
  <si>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</si>
  <si>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</si>
  <si>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</si>
  <si>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</si>
  <si>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</si>
  <si>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</si>
  <si>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</si>
  <si>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</si>
  <si>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</si>
  <si>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</si>
  <si>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</si>
  <si>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</si>
  <si>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</si>
  <si>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</si>
  <si>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</si>
  <si>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</si>
  <si>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経常収支比率は91.68％となり、100％未満（単年度収支が赤字）となっているが、今後、比率の分子となる経常収益、分母となる経常費用ともに、大きな増減はない見込みであることから、比率についても横ばいとなる見込みである。
　累積欠損金比率は352.02％となり、前年度からは38.10ﾎﾟｲﾝﾄ増加している。今後、経常収支比率が100％未満で横ばいとなる見込みであることから、累積欠損金は年々増加することが見込まれ、累積欠損金比率も増加することが見込まれる。
　流動比率は89.24％となり、100％を下回っている（令和3年度末から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企業債残高対事業規模比率は、190.26％となり、前年度からは12.33ﾎﾟｲﾝﾄ減少している。当面は、大規模な更新事業等の予定はないことから企業債残高は減少する見込みであるため、当該比率は減少する見込みである。
　経費回収率は36.73％となり、100％未満（費用が使用料収入以外（繰入金等）で賄われている）となっていて、類似団体平均、全国平均を下回っている。また、汚水処理原価は640.92円となり、類似団体平均、全国平均を大きく上回っている（有収水量1㎥当たりの処理費が高い）が、水洗化率は令和3年度末で92.59％と高い比率であり、今後、使用料収入の増加が見込まれないことから、事業運営に必要となる収入（一般会計繰入金等）の確保が重要であると考えている。</t>
    <phoneticPr fontId="4"/>
  </si>
  <si>
    <t>　個別排水処理事業（4地区、合併浄化槽27基）は、供用開始（最初：平成8年度、最終：平成21年度）から26年が経過したところであり、有形固定資産減価償却率は58.22％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</si>
  <si>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8年度、最終：平成21年度）から26年が経過したところで、水洗化率は92.59％となっている。本町では、平成20年度から計3回（平成20年10月、平成23年7月、平成26年7月）の使用料改定を行ってきたところであるが、地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</si>
</sst>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0-497E-AF44-E916D1448B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00-497E-AF44-E916D1448B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89.78</c:v>
                </c:pt>
                <c:pt idx="1">
                  <c:v>91.26</c:v>
                </c:pt>
                <c:pt idx="2">
                  <c:v>90.99</c:v>
                </c:pt>
                <c:pt idx="3">
                  <c:v>91.26</c:v>
                </c:pt>
                <c:pt idx="4">
                  <c:v>91.68</c:v>
                </c:pt>
              </c:numCache>
            </c:numRef>
          </c:val>
          <c:extLst>
            <c:ext xmlns:c16="http://schemas.microsoft.com/office/drawing/2014/chart" uri="{C3380CC4-5D6E-409C-BE32-E72D297353CC}">
              <c16:uniqueId val="{00000000-FE1D-405A-B789-C5120C7331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93.87</c:v>
                </c:pt>
                <c:pt idx="1">
                  <c:v>86.84</c:v>
                </c:pt>
                <c:pt idx="2">
                  <c:v>89.75</c:v>
                </c:pt>
                <c:pt idx="3">
                  <c:v>96.14</c:v>
                </c:pt>
                <c:pt idx="4">
                  <c:v>95.6</c:v>
                </c:pt>
              </c:numCache>
            </c:numRef>
          </c:val>
          <c:smooth val="0"/>
          <c:extLst>
            <c:ext xmlns:c16="http://schemas.microsoft.com/office/drawing/2014/chart" uri="{C3380CC4-5D6E-409C-BE32-E72D297353CC}">
              <c16:uniqueId val="{00000001-FE1D-405A-B789-C5120C7331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32.340000000000003</c:v>
                </c:pt>
                <c:pt idx="1">
                  <c:v>38.81</c:v>
                </c:pt>
                <c:pt idx="2">
                  <c:v>45.28</c:v>
                </c:pt>
                <c:pt idx="3">
                  <c:v>51.75</c:v>
                </c:pt>
                <c:pt idx="4">
                  <c:v>58.22</c:v>
                </c:pt>
              </c:numCache>
            </c:numRef>
          </c:val>
          <c:extLst>
            <c:ext xmlns:c16="http://schemas.microsoft.com/office/drawing/2014/chart" uri="{C3380CC4-5D6E-409C-BE32-E72D297353CC}">
              <c16:uniqueId val="{00000000-6A9F-4934-895B-0A5C08A2BB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42.61</c:v>
                </c:pt>
                <c:pt idx="1">
                  <c:v>44.22</c:v>
                </c:pt>
                <c:pt idx="2">
                  <c:v>39.64</c:v>
                </c:pt>
                <c:pt idx="3">
                  <c:v>33.75</c:v>
                </c:pt>
                <c:pt idx="4">
                  <c:v>36.21</c:v>
                </c:pt>
              </c:numCache>
            </c:numRef>
          </c:val>
          <c:smooth val="0"/>
          <c:extLst>
            <c:ext xmlns:c16="http://schemas.microsoft.com/office/drawing/2014/chart" uri="{C3380CC4-5D6E-409C-BE32-E72D297353CC}">
              <c16:uniqueId val="{00000001-6A9F-4934-895B-0A5C08A2BB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6-47B1-AC7C-63E5E81377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36-47B1-AC7C-63E5E81377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203.07</c:v>
                </c:pt>
                <c:pt idx="1">
                  <c:v>242.07</c:v>
                </c:pt>
                <c:pt idx="2">
                  <c:v>294.75</c:v>
                </c:pt>
                <c:pt idx="3">
                  <c:v>313.92</c:v>
                </c:pt>
                <c:pt idx="4">
                  <c:v>352.02</c:v>
                </c:pt>
              </c:numCache>
            </c:numRef>
          </c:val>
          <c:extLst>
            <c:ext xmlns:c16="http://schemas.microsoft.com/office/drawing/2014/chart" uri="{C3380CC4-5D6E-409C-BE32-E72D297353CC}">
              <c16:uniqueId val="{00000000-ACB4-49DC-B57E-98BB3DE135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231.75</c:v>
                </c:pt>
                <c:pt idx="1">
                  <c:v>254.32</c:v>
                </c:pt>
                <c:pt idx="2">
                  <c:v>249.76</c:v>
                </c:pt>
                <c:pt idx="3">
                  <c:v>237</c:v>
                </c:pt>
                <c:pt idx="4">
                  <c:v>257.23</c:v>
                </c:pt>
              </c:numCache>
            </c:numRef>
          </c:val>
          <c:smooth val="0"/>
          <c:extLst>
            <c:ext xmlns:c16="http://schemas.microsoft.com/office/drawing/2014/chart" uri="{C3380CC4-5D6E-409C-BE32-E72D297353CC}">
              <c16:uniqueId val="{00000001-ACB4-49DC-B57E-98BB3DE135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77.290000000000006</c:v>
                </c:pt>
                <c:pt idx="1">
                  <c:v>83.38</c:v>
                </c:pt>
                <c:pt idx="2">
                  <c:v>84.63</c:v>
                </c:pt>
                <c:pt idx="3">
                  <c:v>87.09</c:v>
                </c:pt>
                <c:pt idx="4">
                  <c:v>89.24</c:v>
                </c:pt>
              </c:numCache>
            </c:numRef>
          </c:val>
          <c:extLst>
            <c:ext xmlns:c16="http://schemas.microsoft.com/office/drawing/2014/chart" uri="{C3380CC4-5D6E-409C-BE32-E72D297353CC}">
              <c16:uniqueId val="{00000000-5E25-4437-A060-902A7566F1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322.36</c:v>
                </c:pt>
                <c:pt idx="1">
                  <c:v>277.89</c:v>
                </c:pt>
                <c:pt idx="2">
                  <c:v>256.37</c:v>
                </c:pt>
                <c:pt idx="3">
                  <c:v>135.35</c:v>
                </c:pt>
                <c:pt idx="4">
                  <c:v>150.91999999999999</c:v>
                </c:pt>
              </c:numCache>
            </c:numRef>
          </c:val>
          <c:smooth val="0"/>
          <c:extLst>
            <c:ext xmlns:c16="http://schemas.microsoft.com/office/drawing/2014/chart" uri="{C3380CC4-5D6E-409C-BE32-E72D297353CC}">
              <c16:uniqueId val="{00000001-5E25-4437-A060-902A7566F1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217.39</c:v>
                </c:pt>
                <c:pt idx="1">
                  <c:v>227.68</c:v>
                </c:pt>
                <c:pt idx="2">
                  <c:v>223.89</c:v>
                </c:pt>
                <c:pt idx="3">
                  <c:v>202.59</c:v>
                </c:pt>
                <c:pt idx="4">
                  <c:v>190.26</c:v>
                </c:pt>
              </c:numCache>
            </c:numRef>
          </c:val>
          <c:extLst>
            <c:ext xmlns:c16="http://schemas.microsoft.com/office/drawing/2014/chart" uri="{C3380CC4-5D6E-409C-BE32-E72D297353CC}">
              <c16:uniqueId val="{00000000-C690-490F-B047-5F1181125D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C690-490F-B047-5F1181125D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39.43</c:v>
                </c:pt>
                <c:pt idx="1">
                  <c:v>34.450000000000003</c:v>
                </c:pt>
                <c:pt idx="2">
                  <c:v>33.54</c:v>
                </c:pt>
                <c:pt idx="3">
                  <c:v>41.36</c:v>
                </c:pt>
                <c:pt idx="4">
                  <c:v>36.729999999999997</c:v>
                </c:pt>
              </c:numCache>
            </c:numRef>
          </c:val>
          <c:extLst>
            <c:ext xmlns:c16="http://schemas.microsoft.com/office/drawing/2014/chart" uri="{C3380CC4-5D6E-409C-BE32-E72D297353CC}">
              <c16:uniqueId val="{00000000-FC6D-4D71-9BEF-7478D0DD70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FC6D-4D71-9BEF-7478D0DD70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589.72</c:v>
                </c:pt>
                <c:pt idx="1">
                  <c:v>678.8</c:v>
                </c:pt>
                <c:pt idx="2">
                  <c:v>702.26</c:v>
                </c:pt>
                <c:pt idx="3">
                  <c:v>563.85</c:v>
                </c:pt>
                <c:pt idx="4">
                  <c:v>640.91999999999996</c:v>
                </c:pt>
              </c:numCache>
            </c:numRef>
          </c:val>
          <c:extLst>
            <c:ext xmlns:c16="http://schemas.microsoft.com/office/drawing/2014/chart" uri="{C3380CC4-5D6E-409C-BE32-E72D297353CC}">
              <c16:uniqueId val="{00000000-35DE-487D-A6F3-7CEB9F70B4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35DE-487D-A6F3-7CEB9F70B4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42.42</c:v>
                </c:pt>
                <c:pt idx="1">
                  <c:v>42.42</c:v>
                </c:pt>
                <c:pt idx="2">
                  <c:v>42.42</c:v>
                </c:pt>
                <c:pt idx="3">
                  <c:v>42.42</c:v>
                </c:pt>
                <c:pt idx="4">
                  <c:v>42.42</c:v>
                </c:pt>
              </c:numCache>
            </c:numRef>
          </c:val>
          <c:extLst>
            <c:ext xmlns:c16="http://schemas.microsoft.com/office/drawing/2014/chart" uri="{C3380CC4-5D6E-409C-BE32-E72D297353CC}">
              <c16:uniqueId val="{00000000-78E3-4143-8CD5-8E8D670CB6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78E3-4143-8CD5-8E8D670CB6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95.31</c:v>
                </c:pt>
                <c:pt idx="1">
                  <c:v>95</c:v>
                </c:pt>
                <c:pt idx="2">
                  <c:v>96.43</c:v>
                </c:pt>
                <c:pt idx="3">
                  <c:v>96.36</c:v>
                </c:pt>
                <c:pt idx="4">
                  <c:v>92.59</c:v>
                </c:pt>
              </c:numCache>
            </c:numRef>
          </c:val>
          <c:extLst>
            <c:ext xmlns:c16="http://schemas.microsoft.com/office/drawing/2014/chart" uri="{C3380CC4-5D6E-409C-BE32-E72D297353CC}">
              <c16:uniqueId val="{00000000-2117-4827-ACD1-4E6198C719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2117-4827-ACD1-4E6198C719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香美町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16452</v>
      </c>
      <c r="AM8" s="42"/>
      <c r="AN8" s="42"/>
      <c r="AO8" s="42"/>
      <c r="AP8" s="42"/>
      <c r="AQ8" s="42"/>
      <c r="AR8" s="42"/>
      <c r="AS8" s="42"/>
      <c r="AT8" s="35">
        <f>データ!T6</f>
        <v>368.77</v>
      </c>
      <c r="AU8" s="35"/>
      <c r="AV8" s="35"/>
      <c r="AW8" s="35"/>
      <c r="AX8" s="35"/>
      <c r="AY8" s="35"/>
      <c r="AZ8" s="35"/>
      <c r="BA8" s="35"/>
      <c r="BB8" s="35">
        <f>データ!U6</f>
        <v>44.61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15.68</v>
      </c>
      <c r="J10" s="35"/>
      <c r="K10" s="35"/>
      <c r="L10" s="35"/>
      <c r="M10" s="35"/>
      <c r="N10" s="35"/>
      <c r="O10" s="35"/>
      <c r="P10" s="35">
        <f>データ!P6</f>
        <v>0.33</v>
      </c>
      <c r="Q10" s="35"/>
      <c r="R10" s="35"/>
      <c r="S10" s="35"/>
      <c r="T10" s="35"/>
      <c r="U10" s="35"/>
      <c r="V10" s="35"/>
      <c r="W10" s="35">
        <f>データ!Q6</f>
        <v>100</v>
      </c>
      <c r="X10" s="35"/>
      <c r="Y10" s="35"/>
      <c r="Z10" s="35"/>
      <c r="AA10" s="35"/>
      <c r="AB10" s="35"/>
      <c r="AC10" s="35"/>
      <c r="AD10" s="42">
        <f>データ!R6</f>
        <v>4503</v>
      </c>
      <c r="AE10" s="42"/>
      <c r="AF10" s="42"/>
      <c r="AG10" s="42"/>
      <c r="AH10" s="42"/>
      <c r="AI10" s="42"/>
      <c r="AJ10" s="42"/>
      <c r="AK10" s="2"/>
      <c r="AL10" s="42">
        <f>データ!V6</f>
        <v>54</v>
      </c>
      <c r="AM10" s="42"/>
      <c r="AN10" s="42"/>
      <c r="AO10" s="42"/>
      <c r="AP10" s="42"/>
      <c r="AQ10" s="42"/>
      <c r="AR10" s="42"/>
      <c r="AS10" s="42"/>
      <c r="AT10" s="35">
        <f>データ!W6</f>
        <v>0.01</v>
      </c>
      <c r="AU10" s="35"/>
      <c r="AV10" s="35"/>
      <c r="AW10" s="35"/>
      <c r="AX10" s="35"/>
      <c r="AY10" s="35"/>
      <c r="AZ10" s="35"/>
      <c r="BA10" s="35"/>
      <c r="BB10" s="35">
        <f>データ!X6</f>
        <v>5400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8OQuCvRwVFXE1t2BcftGlUfPCoqNqbNwmMAJGGLKfaTYbQVO9ZRhrSvTvx0EZwus2MYGNunYwOlBbWBGtjJMJA==" saltValue="UKvdD1j2dJVradymachy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285854</v>
      </c>
      <c r="D6" s="19">
        <f t="shared" si="3"/>
        <v>46</v>
      </c>
      <c r="E6" s="19">
        <f t="shared" si="3"/>
        <v>18</v>
      </c>
      <c r="F6" s="19">
        <f t="shared" si="3"/>
        <v>1</v>
      </c>
      <c r="G6" s="19">
        <f t="shared" si="3"/>
        <v>0</v>
      </c>
      <c r="H6" s="19" t="str">
        <f t="shared" si="3"/>
        <v>兵庫県　香美町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15.68</v>
      </c>
      <c r="P6" s="20">
        <f t="shared" si="3"/>
        <v>0.33</v>
      </c>
      <c r="Q6" s="20">
        <f t="shared" si="3"/>
        <v>100</v>
      </c>
      <c r="R6" s="20">
        <f t="shared" si="3"/>
        <v>4503</v>
      </c>
      <c r="S6" s="20">
        <f t="shared" si="3"/>
        <v>16452</v>
      </c>
      <c r="T6" s="20">
        <f t="shared" si="3"/>
        <v>368.77</v>
      </c>
      <c r="U6" s="20">
        <f t="shared" si="3"/>
        <v>44.61</v>
      </c>
      <c r="V6" s="20">
        <f t="shared" si="3"/>
        <v>54</v>
      </c>
      <c r="W6" s="20">
        <f t="shared" si="3"/>
        <v>0.01</v>
      </c>
      <c r="X6" s="20">
        <f t="shared" si="3"/>
        <v>5400</v>
      </c>
      <c r="Y6" s="21">
        <f>IF(Y7="",NA(),Y7)</f>
        <v>89.78</v>
      </c>
      <c r="Z6" s="21">
        <f t="shared" ref="Z6:AH6" si="4">IF(Z7="",NA(),Z7)</f>
        <v>91.26</v>
      </c>
      <c r="AA6" s="21">
        <f t="shared" si="4"/>
        <v>90.99</v>
      </c>
      <c r="AB6" s="21">
        <f t="shared" si="4"/>
        <v>91.26</v>
      </c>
      <c r="AC6" s="21">
        <f t="shared" si="4"/>
        <v>91.68</v>
      </c>
      <c r="AD6" s="21">
        <f t="shared" si="4"/>
        <v>93.87</v>
      </c>
      <c r="AE6" s="21">
        <f t="shared" si="4"/>
        <v>86.84</v>
      </c>
      <c r="AF6" s="21">
        <f t="shared" si="4"/>
        <v>89.75</v>
      </c>
      <c r="AG6" s="21">
        <f t="shared" si="4"/>
        <v>96.14</v>
      </c>
      <c r="AH6" s="21">
        <f t="shared" si="4"/>
        <v>95.6</v>
      </c>
      <c r="AI6" s="20" t="str">
        <f>IF(AI7="","",IF(AI7="-","【-】","【"&amp;SUBSTITUTE(TEXT(AI7,"#,##0.00"),"-","△")&amp;"】"))</f>
        <v>【96.22】</v>
      </c>
      <c r="AJ6" s="21">
        <f>IF(AJ7="",NA(),AJ7)</f>
        <v>203.07</v>
      </c>
      <c r="AK6" s="21">
        <f t="shared" ref="AK6:AS6" si="5">IF(AK7="",NA(),AK7)</f>
        <v>242.07</v>
      </c>
      <c r="AL6" s="21">
        <f t="shared" si="5"/>
        <v>294.75</v>
      </c>
      <c r="AM6" s="21">
        <f t="shared" si="5"/>
        <v>313.92</v>
      </c>
      <c r="AN6" s="21">
        <f t="shared" si="5"/>
        <v>352.02</v>
      </c>
      <c r="AO6" s="21">
        <f t="shared" si="5"/>
        <v>231.75</v>
      </c>
      <c r="AP6" s="21">
        <f t="shared" si="5"/>
        <v>254.32</v>
      </c>
      <c r="AQ6" s="21">
        <f t="shared" si="5"/>
        <v>249.76</v>
      </c>
      <c r="AR6" s="21">
        <f t="shared" si="5"/>
        <v>237</v>
      </c>
      <c r="AS6" s="21">
        <f t="shared" si="5"/>
        <v>257.23</v>
      </c>
      <c r="AT6" s="20" t="str">
        <f>IF(AT7="","",IF(AT7="-","【-】","【"&amp;SUBSTITUTE(TEXT(AT7,"#,##0.00"),"-","△")&amp;"】"))</f>
        <v>【232.28】</v>
      </c>
      <c r="AU6" s="21">
        <f>IF(AU7="",NA(),AU7)</f>
        <v>77.290000000000006</v>
      </c>
      <c r="AV6" s="21">
        <f t="shared" ref="AV6:BD6" si="6">IF(AV7="",NA(),AV7)</f>
        <v>83.38</v>
      </c>
      <c r="AW6" s="21">
        <f t="shared" si="6"/>
        <v>84.63</v>
      </c>
      <c r="AX6" s="21">
        <f t="shared" si="6"/>
        <v>87.09</v>
      </c>
      <c r="AY6" s="21">
        <f t="shared" si="6"/>
        <v>89.24</v>
      </c>
      <c r="AZ6" s="21">
        <f t="shared" si="6"/>
        <v>322.36</v>
      </c>
      <c r="BA6" s="21">
        <f t="shared" si="6"/>
        <v>277.89</v>
      </c>
      <c r="BB6" s="21">
        <f t="shared" si="6"/>
        <v>256.37</v>
      </c>
      <c r="BC6" s="21">
        <f t="shared" si="6"/>
        <v>135.35</v>
      </c>
      <c r="BD6" s="21">
        <f t="shared" si="6"/>
        <v>150.91999999999999</v>
      </c>
      <c r="BE6" s="20" t="str">
        <f>IF(BE7="","",IF(BE7="-","【-】","【"&amp;SUBSTITUTE(TEXT(BE7,"#,##0.00"),"-","△")&amp;"】"))</f>
        <v>【155.69】</v>
      </c>
      <c r="BF6" s="21">
        <f>IF(BF7="",NA(),BF7)</f>
        <v>217.39</v>
      </c>
      <c r="BG6" s="21">
        <f t="shared" ref="BG6:BO6" si="7">IF(BG7="",NA(),BG7)</f>
        <v>227.68</v>
      </c>
      <c r="BH6" s="21">
        <f t="shared" si="7"/>
        <v>223.89</v>
      </c>
      <c r="BI6" s="21">
        <f t="shared" si="7"/>
        <v>202.59</v>
      </c>
      <c r="BJ6" s="21">
        <f t="shared" si="7"/>
        <v>190.26</v>
      </c>
      <c r="BK6" s="21">
        <f t="shared" si="7"/>
        <v>888.8</v>
      </c>
      <c r="BL6" s="21">
        <f t="shared" si="7"/>
        <v>855.65</v>
      </c>
      <c r="BM6" s="21">
        <f t="shared" si="7"/>
        <v>862.99</v>
      </c>
      <c r="BN6" s="21">
        <f t="shared" si="7"/>
        <v>782.91</v>
      </c>
      <c r="BO6" s="21">
        <f t="shared" si="7"/>
        <v>783.21</v>
      </c>
      <c r="BP6" s="20" t="str">
        <f>IF(BP7="","",IF(BP7="-","【-】","【"&amp;SUBSTITUTE(TEXT(BP7,"#,##0.00"),"-","△")&amp;"】"))</f>
        <v>【765.05】</v>
      </c>
      <c r="BQ6" s="21">
        <f>IF(BQ7="",NA(),BQ7)</f>
        <v>39.43</v>
      </c>
      <c r="BR6" s="21">
        <f t="shared" ref="BR6:BZ6" si="8">IF(BR7="",NA(),BR7)</f>
        <v>34.450000000000003</v>
      </c>
      <c r="BS6" s="21">
        <f t="shared" si="8"/>
        <v>33.54</v>
      </c>
      <c r="BT6" s="21">
        <f t="shared" si="8"/>
        <v>41.36</v>
      </c>
      <c r="BU6" s="21">
        <f t="shared" si="8"/>
        <v>36.729999999999997</v>
      </c>
      <c r="BV6" s="21">
        <f t="shared" si="8"/>
        <v>52.55</v>
      </c>
      <c r="BW6" s="21">
        <f t="shared" si="8"/>
        <v>52.23</v>
      </c>
      <c r="BX6" s="21">
        <f t="shared" si="8"/>
        <v>50.06</v>
      </c>
      <c r="BY6" s="21">
        <f t="shared" si="8"/>
        <v>49.38</v>
      </c>
      <c r="BZ6" s="21">
        <f t="shared" si="8"/>
        <v>48.53</v>
      </c>
      <c r="CA6" s="20" t="str">
        <f>IF(CA7="","",IF(CA7="-","【-】","【"&amp;SUBSTITUTE(TEXT(CA7,"#,##0.00"),"-","△")&amp;"】"))</f>
        <v>【48.97】</v>
      </c>
      <c r="CB6" s="21">
        <f>IF(CB7="",NA(),CB7)</f>
        <v>589.72</v>
      </c>
      <c r="CC6" s="21">
        <f t="shared" ref="CC6:CK6" si="9">IF(CC7="",NA(),CC7)</f>
        <v>678.8</v>
      </c>
      <c r="CD6" s="21">
        <f t="shared" si="9"/>
        <v>702.26</v>
      </c>
      <c r="CE6" s="21">
        <f t="shared" si="9"/>
        <v>563.85</v>
      </c>
      <c r="CF6" s="21">
        <f t="shared" si="9"/>
        <v>640.91999999999996</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42.42</v>
      </c>
      <c r="CN6" s="21">
        <f t="shared" ref="CN6:CV6" si="10">IF(CN7="",NA(),CN7)</f>
        <v>42.42</v>
      </c>
      <c r="CO6" s="21">
        <f t="shared" si="10"/>
        <v>42.42</v>
      </c>
      <c r="CP6" s="21">
        <f t="shared" si="10"/>
        <v>42.42</v>
      </c>
      <c r="CQ6" s="21">
        <f t="shared" si="10"/>
        <v>42.42</v>
      </c>
      <c r="CR6" s="21">
        <f t="shared" si="10"/>
        <v>51.71</v>
      </c>
      <c r="CS6" s="21">
        <f t="shared" si="10"/>
        <v>50.56</v>
      </c>
      <c r="CT6" s="21">
        <f t="shared" si="10"/>
        <v>47.35</v>
      </c>
      <c r="CU6" s="21">
        <f t="shared" si="10"/>
        <v>46.36</v>
      </c>
      <c r="CV6" s="21">
        <f t="shared" si="10"/>
        <v>228.91</v>
      </c>
      <c r="CW6" s="20" t="str">
        <f>IF(CW7="","",IF(CW7="-","【-】","【"&amp;SUBSTITUTE(TEXT(CW7,"#,##0.00"),"-","△")&amp;"】"))</f>
        <v>【224.12】</v>
      </c>
      <c r="CX6" s="21">
        <f>IF(CX7="",NA(),CX7)</f>
        <v>95.31</v>
      </c>
      <c r="CY6" s="21">
        <f t="shared" ref="CY6:DG6" si="11">IF(CY7="",NA(),CY7)</f>
        <v>95</v>
      </c>
      <c r="CZ6" s="21">
        <f t="shared" si="11"/>
        <v>96.43</v>
      </c>
      <c r="DA6" s="21">
        <f t="shared" si="11"/>
        <v>96.36</v>
      </c>
      <c r="DB6" s="21">
        <f t="shared" si="11"/>
        <v>92.59</v>
      </c>
      <c r="DC6" s="21">
        <f t="shared" si="11"/>
        <v>82.91</v>
      </c>
      <c r="DD6" s="21">
        <f t="shared" si="11"/>
        <v>83.85</v>
      </c>
      <c r="DE6" s="21">
        <f t="shared" si="11"/>
        <v>81.209999999999994</v>
      </c>
      <c r="DF6" s="21">
        <f t="shared" si="11"/>
        <v>83.08</v>
      </c>
      <c r="DG6" s="21">
        <f t="shared" si="11"/>
        <v>82.61</v>
      </c>
      <c r="DH6" s="20" t="str">
        <f>IF(DH7="","",IF(DH7="-","【-】","【"&amp;SUBSTITUTE(TEXT(DH7,"#,##0.00"),"-","△")&amp;"】"))</f>
        <v>【81.92】</v>
      </c>
      <c r="DI6" s="21">
        <f>IF(DI7="",NA(),DI7)</f>
        <v>32.340000000000003</v>
      </c>
      <c r="DJ6" s="21">
        <f t="shared" ref="DJ6:DR6" si="12">IF(DJ7="",NA(),DJ7)</f>
        <v>38.81</v>
      </c>
      <c r="DK6" s="21">
        <f t="shared" si="12"/>
        <v>45.28</v>
      </c>
      <c r="DL6" s="21">
        <f t="shared" si="12"/>
        <v>51.75</v>
      </c>
      <c r="DM6" s="21">
        <f t="shared" si="12"/>
        <v>58.22</v>
      </c>
      <c r="DN6" s="21">
        <f t="shared" si="12"/>
        <v>42.61</v>
      </c>
      <c r="DO6" s="21">
        <f t="shared" si="12"/>
        <v>44.22</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285854</v>
      </c>
      <c r="D7" s="23">
        <v>46</v>
      </c>
      <c r="E7" s="23">
        <v>18</v>
      </c>
      <c r="F7" s="23">
        <v>1</v>
      </c>
      <c r="G7" s="23">
        <v>0</v>
      </c>
      <c r="H7" s="23" t="s">
        <v>96</v>
      </c>
      <c r="I7" s="23" t="s">
        <v>97</v>
      </c>
      <c r="J7" s="23" t="s">
        <v>98</v>
      </c>
      <c r="K7" s="23" t="s">
        <v>99</v>
      </c>
      <c r="L7" s="23" t="s">
        <v>100</v>
      </c>
      <c r="M7" s="23" t="s">
        <v>101</v>
      </c>
      <c r="N7" s="24" t="s">
        <v>102</v>
      </c>
      <c r="O7" s="24">
        <v>15.68</v>
      </c>
      <c r="P7" s="24">
        <v>0.33</v>
      </c>
      <c r="Q7" s="24">
        <v>100</v>
      </c>
      <c r="R7" s="24">
        <v>4503</v>
      </c>
      <c r="S7" s="24">
        <v>16452</v>
      </c>
      <c r="T7" s="24">
        <v>368.77</v>
      </c>
      <c r="U7" s="24">
        <v>44.61</v>
      </c>
      <c r="V7" s="24">
        <v>54</v>
      </c>
      <c r="W7" s="24">
        <v>0.01</v>
      </c>
      <c r="X7" s="24">
        <v>5400</v>
      </c>
      <c r="Y7" s="24">
        <v>89.78</v>
      </c>
      <c r="Z7" s="24">
        <v>91.26</v>
      </c>
      <c r="AA7" s="24">
        <v>90.99</v>
      </c>
      <c r="AB7" s="24">
        <v>91.26</v>
      </c>
      <c r="AC7" s="24">
        <v>91.68</v>
      </c>
      <c r="AD7" s="24">
        <v>93.87</v>
      </c>
      <c r="AE7" s="24">
        <v>86.84</v>
      </c>
      <c r="AF7" s="24">
        <v>89.75</v>
      </c>
      <c r="AG7" s="24">
        <v>96.14</v>
      </c>
      <c r="AH7" s="24">
        <v>95.6</v>
      </c>
      <c r="AI7" s="24">
        <v>96.22</v>
      </c>
      <c r="AJ7" s="24">
        <v>203.07</v>
      </c>
      <c r="AK7" s="24">
        <v>242.07</v>
      </c>
      <c r="AL7" s="24">
        <v>294.75</v>
      </c>
      <c r="AM7" s="24">
        <v>313.92</v>
      </c>
      <c r="AN7" s="24">
        <v>352.02</v>
      </c>
      <c r="AO7" s="24">
        <v>231.75</v>
      </c>
      <c r="AP7" s="24">
        <v>254.32</v>
      </c>
      <c r="AQ7" s="24">
        <v>249.76</v>
      </c>
      <c r="AR7" s="24">
        <v>237</v>
      </c>
      <c r="AS7" s="24">
        <v>257.23</v>
      </c>
      <c r="AT7" s="24">
        <v>232.28</v>
      </c>
      <c r="AU7" s="24">
        <v>77.290000000000006</v>
      </c>
      <c r="AV7" s="24">
        <v>83.38</v>
      </c>
      <c r="AW7" s="24">
        <v>84.63</v>
      </c>
      <c r="AX7" s="24">
        <v>87.09</v>
      </c>
      <c r="AY7" s="24">
        <v>89.24</v>
      </c>
      <c r="AZ7" s="24">
        <v>322.36</v>
      </c>
      <c r="BA7" s="24">
        <v>277.89</v>
      </c>
      <c r="BB7" s="24">
        <v>256.37</v>
      </c>
      <c r="BC7" s="24">
        <v>135.35</v>
      </c>
      <c r="BD7" s="24">
        <v>150.91999999999999</v>
      </c>
      <c r="BE7" s="24">
        <v>155.69</v>
      </c>
      <c r="BF7" s="24">
        <v>217.39</v>
      </c>
      <c r="BG7" s="24">
        <v>227.68</v>
      </c>
      <c r="BH7" s="24">
        <v>223.89</v>
      </c>
      <c r="BI7" s="24">
        <v>202.59</v>
      </c>
      <c r="BJ7" s="24">
        <v>190.26</v>
      </c>
      <c r="BK7" s="24">
        <v>888.8</v>
      </c>
      <c r="BL7" s="24">
        <v>855.65</v>
      </c>
      <c r="BM7" s="24">
        <v>862.99</v>
      </c>
      <c r="BN7" s="24">
        <v>782.91</v>
      </c>
      <c r="BO7" s="24">
        <v>783.21</v>
      </c>
      <c r="BP7" s="24">
        <v>765.05</v>
      </c>
      <c r="BQ7" s="24">
        <v>39.43</v>
      </c>
      <c r="BR7" s="24">
        <v>34.450000000000003</v>
      </c>
      <c r="BS7" s="24">
        <v>33.54</v>
      </c>
      <c r="BT7" s="24">
        <v>41.36</v>
      </c>
      <c r="BU7" s="24">
        <v>36.729999999999997</v>
      </c>
      <c r="BV7" s="24">
        <v>52.55</v>
      </c>
      <c r="BW7" s="24">
        <v>52.23</v>
      </c>
      <c r="BX7" s="24">
        <v>50.06</v>
      </c>
      <c r="BY7" s="24">
        <v>49.38</v>
      </c>
      <c r="BZ7" s="24">
        <v>48.53</v>
      </c>
      <c r="CA7" s="24">
        <v>48.97</v>
      </c>
      <c r="CB7" s="24">
        <v>589.72</v>
      </c>
      <c r="CC7" s="24">
        <v>678.8</v>
      </c>
      <c r="CD7" s="24">
        <v>702.26</v>
      </c>
      <c r="CE7" s="24">
        <v>563.85</v>
      </c>
      <c r="CF7" s="24">
        <v>640.91999999999996</v>
      </c>
      <c r="CG7" s="24">
        <v>292.45</v>
      </c>
      <c r="CH7" s="24">
        <v>294.05</v>
      </c>
      <c r="CI7" s="24">
        <v>309.22000000000003</v>
      </c>
      <c r="CJ7" s="24">
        <v>316.97000000000003</v>
      </c>
      <c r="CK7" s="24">
        <v>326.17</v>
      </c>
      <c r="CL7" s="24">
        <v>328.76</v>
      </c>
      <c r="CM7" s="24">
        <v>42.42</v>
      </c>
      <c r="CN7" s="24">
        <v>42.42</v>
      </c>
      <c r="CO7" s="24">
        <v>42.42</v>
      </c>
      <c r="CP7" s="24">
        <v>42.42</v>
      </c>
      <c r="CQ7" s="24">
        <v>42.42</v>
      </c>
      <c r="CR7" s="24">
        <v>51.71</v>
      </c>
      <c r="CS7" s="24">
        <v>50.56</v>
      </c>
      <c r="CT7" s="24">
        <v>47.35</v>
      </c>
      <c r="CU7" s="24">
        <v>46.36</v>
      </c>
      <c r="CV7" s="24">
        <v>228.91</v>
      </c>
      <c r="CW7" s="24">
        <v>224.12</v>
      </c>
      <c r="CX7" s="24">
        <v>95.31</v>
      </c>
      <c r="CY7" s="24">
        <v>95</v>
      </c>
      <c r="CZ7" s="24">
        <v>96.43</v>
      </c>
      <c r="DA7" s="24">
        <v>96.36</v>
      </c>
      <c r="DB7" s="24">
        <v>92.59</v>
      </c>
      <c r="DC7" s="24">
        <v>82.91</v>
      </c>
      <c r="DD7" s="24">
        <v>83.85</v>
      </c>
      <c r="DE7" s="24">
        <v>81.209999999999994</v>
      </c>
      <c r="DF7" s="24">
        <v>83.08</v>
      </c>
      <c r="DG7" s="24">
        <v>82.61</v>
      </c>
      <c r="DH7" s="24">
        <v>81.92</v>
      </c>
      <c r="DI7" s="24">
        <v>32.340000000000003</v>
      </c>
      <c r="DJ7" s="24">
        <v>38.81</v>
      </c>
      <c r="DK7" s="24">
        <v>45.28</v>
      </c>
      <c r="DL7" s="24">
        <v>51.75</v>
      </c>
      <c r="DM7" s="24">
        <v>58.22</v>
      </c>
      <c r="DN7" s="24">
        <v>42.61</v>
      </c>
      <c r="DO7" s="24">
        <v>44.22</v>
      </c>
      <c r="DP7" s="24">
        <v>39.64</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2023-03-08T09:34:46Z</cp:lastPrinted>
  <dcterms:created xsi:type="dcterms:W3CDTF">2022-12-01T01:42:57Z</dcterms:created>
  <dcterms:modified xsi:type="dcterms:W3CDTF">2023-03-08T09:34:49Z</dcterms:modified>
  <cp:category/>
</cp:coreProperties>
</file>