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2年度\R2経営比較分析表（水道・病院・下水道・観光施設）\"/>
    </mc:Choice>
  </mc:AlternateContent>
  <workbookProtection workbookPassword="9D77" lockStructure="1"/>
  <bookViews>
    <workbookView xWindow="3810" yWindow="0" windowWidth="14430" windowHeight="1575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EV53"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DT31" i="4" s="1"/>
  <c r="AJ7" i="5"/>
  <c r="AH7" i="5"/>
  <c r="AG7" i="5"/>
  <c r="AF7" i="5"/>
  <c r="AE7" i="5"/>
  <c r="AD7" i="5"/>
  <c r="AC7" i="5"/>
  <c r="AB7" i="5"/>
  <c r="AA7" i="5"/>
  <c r="Z7" i="5"/>
  <c r="Y7" i="5"/>
  <c r="X7" i="5"/>
  <c r="W7" i="5"/>
  <c r="V7" i="5"/>
  <c r="U7" i="5"/>
  <c r="T7" i="5"/>
  <c r="S7" i="5"/>
  <c r="IC8" i="4" s="1"/>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G88" i="4"/>
  <c r="F88" i="4"/>
  <c r="E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F31" i="4"/>
  <c r="BV31" i="4"/>
  <c r="BH31" i="4"/>
  <c r="AT31" i="4"/>
  <c r="AF31" i="4"/>
  <c r="R31" i="4"/>
  <c r="LO10" i="4"/>
  <c r="JV10" i="4"/>
  <c r="IC10" i="4"/>
  <c r="DU10" i="4"/>
  <c r="CF10" i="4"/>
  <c r="AQ10" i="4"/>
  <c r="B10" i="4"/>
  <c r="LO8" i="4"/>
  <c r="JV8" i="4"/>
  <c r="FJ8" i="4"/>
  <c r="DU8" i="4"/>
  <c r="CF8" i="4"/>
  <c r="AQ8" i="4"/>
  <c r="B8" i="4"/>
  <c r="BV76" i="4" l="1"/>
  <c r="FJ52" i="4"/>
  <c r="IX30" i="4"/>
  <c r="BV52" i="4"/>
  <c r="FJ30" i="4"/>
  <c r="ML52" i="4"/>
  <c r="BV30" i="4"/>
  <c r="ML76" i="4"/>
  <c r="IX76" i="4"/>
  <c r="IX52" i="4"/>
  <c r="C11" i="5"/>
  <c r="D11" i="5"/>
  <c r="E11" i="5"/>
  <c r="B11" i="5"/>
  <c r="LJ76" i="4" l="1"/>
  <c r="HV76" i="4"/>
  <c r="LJ52" i="4"/>
  <c r="AT30" i="4"/>
  <c r="HV52" i="4"/>
  <c r="EH52" i="4"/>
  <c r="HV30" i="4"/>
  <c r="AT76" i="4"/>
  <c r="AT52" i="4"/>
  <c r="EH30" i="4"/>
  <c r="R76" i="4"/>
  <c r="DF52" i="4"/>
  <c r="GT30" i="4"/>
  <c r="KH76" i="4"/>
  <c r="GT76" i="4"/>
  <c r="GT52" i="4"/>
  <c r="R52" i="4"/>
  <c r="DF30" i="4"/>
  <c r="KH52" i="4"/>
  <c r="R30" i="4"/>
  <c r="HH52" i="4"/>
  <c r="AF76" i="4"/>
  <c r="DT52" i="4"/>
  <c r="KV76" i="4"/>
  <c r="AF52" i="4"/>
  <c r="DT30" i="4"/>
  <c r="AF30" i="4"/>
  <c r="HH30" i="4"/>
  <c r="HH76" i="4"/>
  <c r="KV52" i="4"/>
  <c r="LX52" i="4"/>
  <c r="IJ76" i="4"/>
  <c r="IJ52" i="4"/>
  <c r="IJ30" i="4"/>
  <c r="BH30" i="4"/>
  <c r="BH76" i="4"/>
  <c r="EV52" i="4"/>
  <c r="LX76" i="4"/>
  <c r="BH52" i="4"/>
  <c r="EV30" i="4"/>
</calcChain>
</file>

<file path=xl/sharedStrings.xml><?xml version="1.0" encoding="utf-8"?>
<sst xmlns="http://schemas.openxmlformats.org/spreadsheetml/2006/main" count="301" uniqueCount="140">
  <si>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</si>
  <si>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</si>
  <si>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</si>
  <si>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</si>
  <si>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</si>
  <si>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</si>
  <si>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</si>
  <si>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</si>
  <si>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</si>
  <si>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</si>
  <si>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</si>
  <si>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</si>
  <si>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</si>
  <si>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</si>
  <si>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</si>
  <si>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</si>
  <si>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</si>
  <si>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</si>
  <si>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</si>
  <si>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</si>
  <si>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</si>
  <si>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</si>
  <si>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</si>
  <si>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</si>
  <si>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</si>
  <si>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</si>
  <si>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</si>
  <si>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</si>
  <si>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</si>
  <si>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</si>
  <si>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</si>
  <si>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</si>
  <si>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</si>
  <si>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</si>
  <si>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</si>
  <si>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</si>
  <si>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</si>
  <si>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</si>
  <si>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</si>
  <si>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</si>
  <si>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</si>
  <si>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</si>
  <si>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</si>
  <si>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</si>
  <si>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</si>
  <si>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</si>
  <si>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</si>
  <si>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</si>
  <si>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</si>
  <si>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</si>
  <si>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</si>
  <si>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</si>
  <si>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</si>
  <si>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</si>
  <si>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</si>
  <si>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</si>
  <si>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</si>
  <si>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</si>
  <si>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</si>
  <si>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</si>
  <si>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</si>
  <si>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</si>
  <si>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</si>
  <si>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</si>
  <si>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</si>
  <si>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</si>
  <si>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</si>
  <si>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</si>
  <si>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</si>
  <si>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</si>
  <si>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</si>
  <si>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</si>
  <si>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</si>
  <si>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</si>
  <si>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</si>
  <si>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</si>
  <si>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</si>
  <si>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</si>
  <si>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</si>
  <si>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</si>
  <si>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</si>
  <si>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</si>
  <si>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</si>
  <si>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</si>
  <si>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</si>
  <si>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</si>
  <si>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</si>
  <si>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</si>
  <si>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</si>
  <si>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</si>
  <si>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</si>
  <si>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</si>
  <si>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</si>
  <si>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</si>
  <si>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</si>
  <si>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</si>
  <si>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</si>
  <si>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</si>
  <si>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</si>
  <si>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</si>
  <si>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</si>
  <si>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</si>
  <si>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</si>
  <si>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</si>
  <si>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</si>
  <si>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</si>
  <si>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</si>
  <si>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</si>
  <si>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</si>
  <si>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</si>
  <si>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</si>
  <si>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</si>
  <si>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</si>
  <si>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</si>
  <si>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</si>
  <si>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</si>
  <si>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</si>
  <si>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</si>
  <si>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</si>
  <si>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香美町</t>
  </si>
  <si>
    <t>ファミリーイン今子浦</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</si>
  <si>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</si>
  <si>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</si>
  <si>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</si>
  <si>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</si>
  <si>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</si>
  <si>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</si>
  <si>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</si>
  <si>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</si>
  <si>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</si>
  <si>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</si>
  <si>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</si>
  <si>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</si>
  <si>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</si>
  <si>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</si>
  <si>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phoneticPr fontId="5"/>
  </si>
  <si>
    <t xml:space="preserve">　令和2年度の本事業においては、11月まで指定管理者が不在で町が直営で施設の維持管理のみを行い宿泊事業を休止していたこと、12月以降は指定管理者による運営に移行したものの令和3年1月中旬から2月末までの緊急事態措置により宿泊事業の自粛を余儀なくされたことから、収益状況を示す指標は例年と大きく異なる結果を示している。
　そうした状況下にあって他会計補助金比率においては、令和元年度が経営撤退した前指定管理者への経営支援、令和2年度は宿泊事業休止期間における施設維持管理経費等に充当するため一般会計から多額の繰り入れを行ったことで全国平均を大きく上回る結果となっており、一般会計に大きく依存している。
</t>
    <phoneticPr fontId="5"/>
  </si>
  <si>
    <t>　昭和63年の施設建設から約30年が経過して老朽化や陳腐化が顕著である。これまでから適宜改修を行っているほか、現在は町と指定管理者において改修の費用負担区分を明確にし、全ての改修は指定管理者が実施したうえで町が負担すべき費用について指定管理料をもって町が負担する仕組みを取り入れている。この上限額は指定管理期間である5年間において上限50,000千円としている。
　こうした仕組みにより機動的な改修や改修費の増大抑制は可能となったが、上限額を超えるような大規模改修が発生した場合は対応が難しい状況である。
　効果的な改修や資産の適正管理を行ううえで、指定管理者とともに真に必要な投資を見極める必要がある。</t>
    <phoneticPr fontId="5"/>
  </si>
  <si>
    <t>　過去5年間における本町における宿泊需要は一定程度あるものの、令和2年度の本事業においては「1.収益等の状況」で記載のとおり特異な年となったため、比較分析することが困難である。
　今後、コロナ禍の影響により本事業がどの程度圧迫されるか予断を許さないが、観光を取り巻く状況をよく観察し、観光需要に即した対策を講じるとともに、本事業の目的に縛られず、例えば合宿誘致やコワーキングスペースとしての空き室レンタルなど、多目的な開放も検討する必要がある。</t>
    <phoneticPr fontId="5"/>
  </si>
  <si>
    <t>　コロナ禍の影響により本町のみならず全国的に観光需要の冷え込みは顕著であり、加えて本事業においては指定管理者の交代により不安定な事業展開となるなど令和2年度は非常に厳しい状況で推移することとなった。
　途中、施設のあり方について様々な見地から検討を行ったが、宿泊だけでなく地域活性化施設としても重要であるとの認識から再度指定管理制度を採用することとし、民間事業者に運営を任せることとした。
　本事業は依然として厳しい状況にあるが、広く理解を求める努力を継続するとともに、指定管理者と協調して効率的かつ安定的な事業展開を図る必要がある。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</si>
</sst>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180</c:v>
                </c:pt>
                <c:pt idx="1">
                  <c:v>1080</c:v>
                </c:pt>
                <c:pt idx="2">
                  <c:v>431</c:v>
                </c:pt>
                <c:pt idx="3">
                  <c:v>4092</c:v>
                </c:pt>
                <c:pt idx="4">
                  <c:v>907089</c:v>
                </c:pt>
              </c:numCache>
            </c:numRef>
          </c:val>
          <c:extLst>
            <c:ext xmlns:c16="http://schemas.microsoft.com/office/drawing/2014/chart" uri="{C3380CC4-5D6E-409C-BE32-E72D297353CC}">
              <c16:uniqueId val="{00000000-2B12-4BC9-969D-8D64B68EB99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32911</c:v>
                </c:pt>
                <c:pt idx="4">
                  <c:v>83253</c:v>
                </c:pt>
              </c:numCache>
            </c:numRef>
          </c:val>
          <c:smooth val="0"/>
          <c:extLst>
            <c:ext xmlns:c16="http://schemas.microsoft.com/office/drawing/2014/chart" uri="{C3380CC4-5D6E-409C-BE32-E72D297353CC}">
              <c16:uniqueId val="{00000001-2B12-4BC9-969D-8D64B68EB99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4.0999999999999996</c:v>
                </c:pt>
                <c:pt idx="1">
                  <c:v>27.8</c:v>
                </c:pt>
                <c:pt idx="2">
                  <c:v>13.6</c:v>
                </c:pt>
                <c:pt idx="3">
                  <c:v>59.5</c:v>
                </c:pt>
                <c:pt idx="4">
                  <c:v>79.599999999999994</c:v>
                </c:pt>
              </c:numCache>
            </c:numRef>
          </c:val>
          <c:extLst>
            <c:ext xmlns:c16="http://schemas.microsoft.com/office/drawing/2014/chart" uri="{C3380CC4-5D6E-409C-BE32-E72D297353CC}">
              <c16:uniqueId val="{00000000-329E-4879-9FA8-81F8F368B93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36.1</c:v>
                </c:pt>
                <c:pt idx="4">
                  <c:v>50.7</c:v>
                </c:pt>
              </c:numCache>
            </c:numRef>
          </c:val>
          <c:smooth val="0"/>
          <c:extLst>
            <c:ext xmlns:c16="http://schemas.microsoft.com/office/drawing/2014/chart" uri="{C3380CC4-5D6E-409C-BE32-E72D297353CC}">
              <c16:uniqueId val="{00000001-329E-4879-9FA8-81F8F368B93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100.1</c:v>
                </c:pt>
                <c:pt idx="1">
                  <c:v>100</c:v>
                </c:pt>
                <c:pt idx="2">
                  <c:v>100</c:v>
                </c:pt>
                <c:pt idx="3">
                  <c:v>100</c:v>
                </c:pt>
                <c:pt idx="4">
                  <c:v>173.8</c:v>
                </c:pt>
              </c:numCache>
            </c:numRef>
          </c:val>
          <c:extLst>
            <c:ext xmlns:c16="http://schemas.microsoft.com/office/drawing/2014/chart" uri="{C3380CC4-5D6E-409C-BE32-E72D297353CC}">
              <c16:uniqueId val="{00000000-56F1-4021-8AE6-07F41290862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97.4</c:v>
                </c:pt>
                <c:pt idx="4">
                  <c:v>88.7</c:v>
                </c:pt>
              </c:numCache>
            </c:numRef>
          </c:val>
          <c:smooth val="0"/>
          <c:extLst>
            <c:ext xmlns:c16="http://schemas.microsoft.com/office/drawing/2014/chart" uri="{C3380CC4-5D6E-409C-BE32-E72D297353CC}">
              <c16:uniqueId val="{00000001-56F1-4021-8AE6-07F41290862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5260</c:v>
                </c:pt>
                <c:pt idx="1">
                  <c:v>-383</c:v>
                </c:pt>
                <c:pt idx="2">
                  <c:v>-447</c:v>
                </c:pt>
                <c:pt idx="3">
                  <c:v>-18085</c:v>
                </c:pt>
                <c:pt idx="4">
                  <c:v>-11521</c:v>
                </c:pt>
              </c:numCache>
            </c:numRef>
          </c:val>
          <c:extLst>
            <c:ext xmlns:c16="http://schemas.microsoft.com/office/drawing/2014/chart" uri="{C3380CC4-5D6E-409C-BE32-E72D297353CC}">
              <c16:uniqueId val="{00000000-0663-4E49-AB04-FA9350C0F72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-22057</c:v>
                </c:pt>
                <c:pt idx="4">
                  <c:v>-25859</c:v>
                </c:pt>
              </c:numCache>
            </c:numRef>
          </c:val>
          <c:smooth val="0"/>
          <c:extLst>
            <c:ext xmlns:c16="http://schemas.microsoft.com/office/drawing/2014/chart" uri="{C3380CC4-5D6E-409C-BE32-E72D297353CC}">
              <c16:uniqueId val="{00000001-0663-4E49-AB04-FA9350C0F72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23.9</c:v>
                </c:pt>
                <c:pt idx="1">
                  <c:v>-2.8</c:v>
                </c:pt>
                <c:pt idx="2">
                  <c:v>-3.2</c:v>
                </c:pt>
                <c:pt idx="3">
                  <c:v>-126.4</c:v>
                </c:pt>
                <c:pt idx="4">
                  <c:v>-1466</c:v>
                </c:pt>
              </c:numCache>
            </c:numRef>
          </c:val>
          <c:extLst>
            <c:ext xmlns:c16="http://schemas.microsoft.com/office/drawing/2014/chart" uri="{C3380CC4-5D6E-409C-BE32-E72D297353CC}">
              <c16:uniqueId val="{00000000-9B13-4600-9DA7-F23B96D4C3F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-40.799999999999997</c:v>
                </c:pt>
                <c:pt idx="4">
                  <c:v>-170</c:v>
                </c:pt>
              </c:numCache>
            </c:numRef>
          </c:val>
          <c:smooth val="0"/>
          <c:extLst>
            <c:ext xmlns:c16="http://schemas.microsoft.com/office/drawing/2014/chart" uri="{C3380CC4-5D6E-409C-BE32-E72D297353CC}">
              <c16:uniqueId val="{00000001-9B13-4600-9DA7-F23B96D4C3F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0</c:v>
                </c:pt>
                <c:pt idx="1">
                  <c:v>0</c:v>
                </c:pt>
                <c:pt idx="2">
                  <c:v>0</c:v>
                </c:pt>
                <c:pt idx="3">
                  <c:v>4.2</c:v>
                </c:pt>
                <c:pt idx="4">
                  <c:v>629.9</c:v>
                </c:pt>
              </c:numCache>
            </c:numRef>
          </c:val>
          <c:extLst>
            <c:ext xmlns:c16="http://schemas.microsoft.com/office/drawing/2014/chart" uri="{C3380CC4-5D6E-409C-BE32-E72D297353CC}">
              <c16:uniqueId val="{00000000-CE9A-4D46-8D19-BB6D60EF83A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46.5</c:v>
                </c:pt>
                <c:pt idx="4">
                  <c:v>105.6</c:v>
                </c:pt>
              </c:numCache>
            </c:numRef>
          </c:val>
          <c:smooth val="0"/>
          <c:extLst>
            <c:ext xmlns:c16="http://schemas.microsoft.com/office/drawing/2014/chart" uri="{C3380CC4-5D6E-409C-BE32-E72D297353CC}">
              <c16:uniqueId val="{00000001-CE9A-4D46-8D19-BB6D60EF83A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22</c:v>
                </c:pt>
                <c:pt idx="1">
                  <c:v>20.3</c:v>
                </c:pt>
                <c:pt idx="2">
                  <c:v>20.5</c:v>
                </c:pt>
                <c:pt idx="3">
                  <c:v>16.600000000000001</c:v>
                </c:pt>
                <c:pt idx="4">
                  <c:v>0.1</c:v>
                </c:pt>
              </c:numCache>
            </c:numRef>
          </c:val>
          <c:extLst>
            <c:ext xmlns:c16="http://schemas.microsoft.com/office/drawing/2014/chart" uri="{C3380CC4-5D6E-409C-BE32-E72D297353CC}">
              <c16:uniqueId val="{00000000-B0E3-48DC-A36E-F7048B28C18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18.100000000000001</c:v>
                </c:pt>
                <c:pt idx="4">
                  <c:v>6.4</c:v>
                </c:pt>
              </c:numCache>
            </c:numRef>
          </c:val>
          <c:smooth val="0"/>
          <c:extLst>
            <c:ext xmlns:c16="http://schemas.microsoft.com/office/drawing/2014/chart" uri="{C3380CC4-5D6E-409C-BE32-E72D297353CC}">
              <c16:uniqueId val="{00000001-B0E3-48DC-A36E-F7048B28C18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97.2</c:v>
                </c:pt>
                <c:pt idx="1">
                  <c:v>82.2</c:v>
                </c:pt>
                <c:pt idx="2">
                  <c:v>70</c:v>
                </c:pt>
                <c:pt idx="3">
                  <c:v>62.1</c:v>
                </c:pt>
                <c:pt idx="4">
                  <c:v>3250.6</c:v>
                </c:pt>
              </c:numCache>
            </c:numRef>
          </c:val>
          <c:extLst>
            <c:ext xmlns:c16="http://schemas.microsoft.com/office/drawing/2014/chart" uri="{C3380CC4-5D6E-409C-BE32-E72D297353CC}">
              <c16:uniqueId val="{00000000-FC73-46C5-885F-73C0C2BB478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47.2</c:v>
                </c:pt>
                <c:pt idx="4">
                  <c:v>259.89999999999998</c:v>
                </c:pt>
              </c:numCache>
            </c:numRef>
          </c:val>
          <c:smooth val="0"/>
          <c:extLst>
            <c:ext xmlns:c16="http://schemas.microsoft.com/office/drawing/2014/chart" uri="{C3380CC4-5D6E-409C-BE32-E72D297353CC}">
              <c16:uniqueId val="{00000001-FC73-46C5-885F-73C0C2BB478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F16E-4FEE-A8A7-E558FBAFAB6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16E-4FEE-A8A7-E558FBAFAB6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E6FB-4742-A09F-F2F77F54DBF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6FB-4742-A09F-F2F77F54DBF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1.95E-2</c:v>
                </c:pt>
                <c:pt idx="1">
                  <c:v>1.9599999999999999E-2</c:v>
                </c:pt>
                <c:pt idx="2">
                  <c:v>1.47E-2</c:v>
                </c:pt>
                <c:pt idx="3">
                  <c:v>1.41E-2</c:v>
                </c:pt>
                <c:pt idx="4">
                  <c:v>2.58E-2</c:v>
                </c:pt>
              </c:numCache>
            </c:numRef>
          </c:val>
          <c:smooth val="0"/>
          <c:extLst>
            <c:ext xmlns:c16="http://schemas.microsoft.com/office/drawing/2014/chart" uri="{C3380CC4-5D6E-409C-BE32-E72D297353CC}">
              <c16:uniqueId val="{00000000-DD37-4A80-93CC-FF87322173D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0</c:v>
                </c:pt>
                <c:pt idx="1">
                  <c:v>0</c:v>
                </c:pt>
                <c:pt idx="2">
                  <c:v>5.0000000000000001E-4</c:v>
                </c:pt>
                <c:pt idx="3">
                  <c:v>4.0000000000000002E-4</c:v>
                </c:pt>
                <c:pt idx="4">
                  <c:v>0</c:v>
                </c:pt>
              </c:numCache>
            </c:numRef>
          </c:val>
          <c:smooth val="0"/>
          <c:extLst>
            <c:ext xmlns:c16="http://schemas.microsoft.com/office/drawing/2014/chart" uri="{C3380CC4-5D6E-409C-BE32-E72D297353CC}">
              <c16:uniqueId val="{00000001-DD37-4A80-93CC-FF87322173D2}"/>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兵庫県香美町　ファミリーイン今子浦</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Ａ１Ｂ１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3822</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55.6</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2149</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86</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53.8</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136</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100.1</v>
      </c>
      <c r="S31" s="83"/>
      <c r="T31" s="83"/>
      <c r="U31" s="83"/>
      <c r="V31" s="83"/>
      <c r="W31" s="83"/>
      <c r="X31" s="83"/>
      <c r="Y31" s="83"/>
      <c r="Z31" s="83"/>
      <c r="AA31" s="83"/>
      <c r="AB31" s="83"/>
      <c r="AC31" s="83"/>
      <c r="AD31" s="83"/>
      <c r="AE31" s="83"/>
      <c r="AF31" s="83">
        <f>データ!Z7</f>
        <v>100</v>
      </c>
      <c r="AG31" s="83"/>
      <c r="AH31" s="83"/>
      <c r="AI31" s="83"/>
      <c r="AJ31" s="83"/>
      <c r="AK31" s="83"/>
      <c r="AL31" s="83"/>
      <c r="AM31" s="83"/>
      <c r="AN31" s="83"/>
      <c r="AO31" s="83"/>
      <c r="AP31" s="83"/>
      <c r="AQ31" s="83"/>
      <c r="AR31" s="83"/>
      <c r="AS31" s="83"/>
      <c r="AT31" s="83">
        <f>データ!AA7</f>
        <v>100</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173.8</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4.0999999999999996</v>
      </c>
      <c r="DG31" s="83"/>
      <c r="DH31" s="83"/>
      <c r="DI31" s="83"/>
      <c r="DJ31" s="83"/>
      <c r="DK31" s="83"/>
      <c r="DL31" s="83"/>
      <c r="DM31" s="83"/>
      <c r="DN31" s="83"/>
      <c r="DO31" s="83"/>
      <c r="DP31" s="83"/>
      <c r="DQ31" s="83"/>
      <c r="DR31" s="83"/>
      <c r="DS31" s="83"/>
      <c r="DT31" s="83">
        <f>データ!AK7</f>
        <v>27.8</v>
      </c>
      <c r="DU31" s="83"/>
      <c r="DV31" s="83"/>
      <c r="DW31" s="83"/>
      <c r="DX31" s="83"/>
      <c r="DY31" s="83"/>
      <c r="DZ31" s="83"/>
      <c r="EA31" s="83"/>
      <c r="EB31" s="83"/>
      <c r="EC31" s="83"/>
      <c r="ED31" s="83"/>
      <c r="EE31" s="83"/>
      <c r="EF31" s="83"/>
      <c r="EG31" s="83"/>
      <c r="EH31" s="83">
        <f>データ!AL7</f>
        <v>13.6</v>
      </c>
      <c r="EI31" s="83"/>
      <c r="EJ31" s="83"/>
      <c r="EK31" s="83"/>
      <c r="EL31" s="83"/>
      <c r="EM31" s="83"/>
      <c r="EN31" s="83"/>
      <c r="EO31" s="83"/>
      <c r="EP31" s="83"/>
      <c r="EQ31" s="83"/>
      <c r="ER31" s="83"/>
      <c r="ES31" s="83"/>
      <c r="ET31" s="83"/>
      <c r="EU31" s="83"/>
      <c r="EV31" s="83">
        <f>データ!AM7</f>
        <v>59.5</v>
      </c>
      <c r="EW31" s="83"/>
      <c r="EX31" s="83"/>
      <c r="EY31" s="83"/>
      <c r="EZ31" s="83"/>
      <c r="FA31" s="83"/>
      <c r="FB31" s="83"/>
      <c r="FC31" s="83"/>
      <c r="FD31" s="83"/>
      <c r="FE31" s="83"/>
      <c r="FF31" s="83"/>
      <c r="FG31" s="83"/>
      <c r="FH31" s="83"/>
      <c r="FI31" s="83"/>
      <c r="FJ31" s="83">
        <f>データ!AN7</f>
        <v>79.599999999999994</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180</v>
      </c>
      <c r="GU31" s="100"/>
      <c r="GV31" s="100"/>
      <c r="GW31" s="100"/>
      <c r="GX31" s="100"/>
      <c r="GY31" s="100"/>
      <c r="GZ31" s="100"/>
      <c r="HA31" s="100"/>
      <c r="HB31" s="100"/>
      <c r="HC31" s="100"/>
      <c r="HD31" s="100"/>
      <c r="HE31" s="100"/>
      <c r="HF31" s="100"/>
      <c r="HG31" s="100"/>
      <c r="HH31" s="100">
        <f>データ!AV7</f>
        <v>1080</v>
      </c>
      <c r="HI31" s="100"/>
      <c r="HJ31" s="100"/>
      <c r="HK31" s="100"/>
      <c r="HL31" s="100"/>
      <c r="HM31" s="100"/>
      <c r="HN31" s="100"/>
      <c r="HO31" s="100"/>
      <c r="HP31" s="100"/>
      <c r="HQ31" s="100"/>
      <c r="HR31" s="100"/>
      <c r="HS31" s="100"/>
      <c r="HT31" s="100"/>
      <c r="HU31" s="100"/>
      <c r="HV31" s="100">
        <f>データ!AW7</f>
        <v>431</v>
      </c>
      <c r="HW31" s="100"/>
      <c r="HX31" s="100"/>
      <c r="HY31" s="100"/>
      <c r="HZ31" s="100"/>
      <c r="IA31" s="100"/>
      <c r="IB31" s="100"/>
      <c r="IC31" s="100"/>
      <c r="ID31" s="100"/>
      <c r="IE31" s="100"/>
      <c r="IF31" s="100"/>
      <c r="IG31" s="100"/>
      <c r="IH31" s="100"/>
      <c r="II31" s="100"/>
      <c r="IJ31" s="100">
        <f>データ!AX7</f>
        <v>4092</v>
      </c>
      <c r="IK31" s="100"/>
      <c r="IL31" s="100"/>
      <c r="IM31" s="100"/>
      <c r="IN31" s="100"/>
      <c r="IO31" s="100"/>
      <c r="IP31" s="100"/>
      <c r="IQ31" s="100"/>
      <c r="IR31" s="100"/>
      <c r="IS31" s="100"/>
      <c r="IT31" s="100"/>
      <c r="IU31" s="100"/>
      <c r="IV31" s="100"/>
      <c r="IW31" s="100"/>
      <c r="IX31" s="100">
        <f>データ!AY7</f>
        <v>907089</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85</v>
      </c>
      <c r="S32" s="83"/>
      <c r="T32" s="83"/>
      <c r="U32" s="83"/>
      <c r="V32" s="83"/>
      <c r="W32" s="83"/>
      <c r="X32" s="83"/>
      <c r="Y32" s="83"/>
      <c r="Z32" s="83"/>
      <c r="AA32" s="83"/>
      <c r="AB32" s="83"/>
      <c r="AC32" s="83"/>
      <c r="AD32" s="83"/>
      <c r="AE32" s="83"/>
      <c r="AF32" s="83">
        <f>データ!AE7</f>
        <v>85.6</v>
      </c>
      <c r="AG32" s="83"/>
      <c r="AH32" s="83"/>
      <c r="AI32" s="83"/>
      <c r="AJ32" s="83"/>
      <c r="AK32" s="83"/>
      <c r="AL32" s="83"/>
      <c r="AM32" s="83"/>
      <c r="AN32" s="83"/>
      <c r="AO32" s="83"/>
      <c r="AP32" s="83"/>
      <c r="AQ32" s="83"/>
      <c r="AR32" s="83"/>
      <c r="AS32" s="83"/>
      <c r="AT32" s="83">
        <f>データ!AF7</f>
        <v>89.2</v>
      </c>
      <c r="AU32" s="83"/>
      <c r="AV32" s="83"/>
      <c r="AW32" s="83"/>
      <c r="AX32" s="83"/>
      <c r="AY32" s="83"/>
      <c r="AZ32" s="83"/>
      <c r="BA32" s="83"/>
      <c r="BB32" s="83"/>
      <c r="BC32" s="83"/>
      <c r="BD32" s="83"/>
      <c r="BE32" s="83"/>
      <c r="BF32" s="83"/>
      <c r="BG32" s="83"/>
      <c r="BH32" s="83">
        <f>データ!AG7</f>
        <v>97.4</v>
      </c>
      <c r="BI32" s="83"/>
      <c r="BJ32" s="83"/>
      <c r="BK32" s="83"/>
      <c r="BL32" s="83"/>
      <c r="BM32" s="83"/>
      <c r="BN32" s="83"/>
      <c r="BO32" s="83"/>
      <c r="BP32" s="83"/>
      <c r="BQ32" s="83"/>
      <c r="BR32" s="83"/>
      <c r="BS32" s="83"/>
      <c r="BT32" s="83"/>
      <c r="BU32" s="83"/>
      <c r="BV32" s="83">
        <f>データ!AH7</f>
        <v>88.7</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38.6</v>
      </c>
      <c r="DG32" s="83"/>
      <c r="DH32" s="83"/>
      <c r="DI32" s="83"/>
      <c r="DJ32" s="83"/>
      <c r="DK32" s="83"/>
      <c r="DL32" s="83"/>
      <c r="DM32" s="83"/>
      <c r="DN32" s="83"/>
      <c r="DO32" s="83"/>
      <c r="DP32" s="83"/>
      <c r="DQ32" s="83"/>
      <c r="DR32" s="83"/>
      <c r="DS32" s="83"/>
      <c r="DT32" s="83">
        <f>データ!AP7</f>
        <v>29.6</v>
      </c>
      <c r="DU32" s="83"/>
      <c r="DV32" s="83"/>
      <c r="DW32" s="83"/>
      <c r="DX32" s="83"/>
      <c r="DY32" s="83"/>
      <c r="DZ32" s="83"/>
      <c r="EA32" s="83"/>
      <c r="EB32" s="83"/>
      <c r="EC32" s="83"/>
      <c r="ED32" s="83"/>
      <c r="EE32" s="83"/>
      <c r="EF32" s="83"/>
      <c r="EG32" s="83"/>
      <c r="EH32" s="83">
        <f>データ!AQ7</f>
        <v>23.1</v>
      </c>
      <c r="EI32" s="83"/>
      <c r="EJ32" s="83"/>
      <c r="EK32" s="83"/>
      <c r="EL32" s="83"/>
      <c r="EM32" s="83"/>
      <c r="EN32" s="83"/>
      <c r="EO32" s="83"/>
      <c r="EP32" s="83"/>
      <c r="EQ32" s="83"/>
      <c r="ER32" s="83"/>
      <c r="ES32" s="83"/>
      <c r="ET32" s="83"/>
      <c r="EU32" s="83"/>
      <c r="EV32" s="83">
        <f>データ!AR7</f>
        <v>36.1</v>
      </c>
      <c r="EW32" s="83"/>
      <c r="EX32" s="83"/>
      <c r="EY32" s="83"/>
      <c r="EZ32" s="83"/>
      <c r="FA32" s="83"/>
      <c r="FB32" s="83"/>
      <c r="FC32" s="83"/>
      <c r="FD32" s="83"/>
      <c r="FE32" s="83"/>
      <c r="FF32" s="83"/>
      <c r="FG32" s="83"/>
      <c r="FH32" s="83"/>
      <c r="FI32" s="83"/>
      <c r="FJ32" s="83">
        <f>データ!AS7</f>
        <v>50.7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7739</v>
      </c>
      <c r="GU32" s="100"/>
      <c r="GV32" s="100"/>
      <c r="GW32" s="100"/>
      <c r="GX32" s="100"/>
      <c r="GY32" s="100"/>
      <c r="GZ32" s="100"/>
      <c r="HA32" s="100"/>
      <c r="HB32" s="100"/>
      <c r="HC32" s="100"/>
      <c r="HD32" s="100"/>
      <c r="HE32" s="100"/>
      <c r="HF32" s="100"/>
      <c r="HG32" s="100"/>
      <c r="HH32" s="100">
        <f>データ!BA7</f>
        <v>13802</v>
      </c>
      <c r="HI32" s="100"/>
      <c r="HJ32" s="100"/>
      <c r="HK32" s="100"/>
      <c r="HL32" s="100"/>
      <c r="HM32" s="100"/>
      <c r="HN32" s="100"/>
      <c r="HO32" s="100"/>
      <c r="HP32" s="100"/>
      <c r="HQ32" s="100"/>
      <c r="HR32" s="100"/>
      <c r="HS32" s="100"/>
      <c r="HT32" s="100"/>
      <c r="HU32" s="100"/>
      <c r="HV32" s="100">
        <f>データ!BB7</f>
        <v>10271</v>
      </c>
      <c r="HW32" s="100"/>
      <c r="HX32" s="100"/>
      <c r="HY32" s="100"/>
      <c r="HZ32" s="100"/>
      <c r="IA32" s="100"/>
      <c r="IB32" s="100"/>
      <c r="IC32" s="100"/>
      <c r="ID32" s="100"/>
      <c r="IE32" s="100"/>
      <c r="IF32" s="100"/>
      <c r="IG32" s="100"/>
      <c r="IH32" s="100"/>
      <c r="II32" s="100"/>
      <c r="IJ32" s="100">
        <f>データ!BC7</f>
        <v>32911</v>
      </c>
      <c r="IK32" s="100"/>
      <c r="IL32" s="100"/>
      <c r="IM32" s="100"/>
      <c r="IN32" s="100"/>
      <c r="IO32" s="100"/>
      <c r="IP32" s="100"/>
      <c r="IQ32" s="100"/>
      <c r="IR32" s="100"/>
      <c r="IS32" s="100"/>
      <c r="IT32" s="100"/>
      <c r="IU32" s="100"/>
      <c r="IV32" s="100"/>
      <c r="IW32" s="100"/>
      <c r="IX32" s="100">
        <f>データ!BD7</f>
        <v>83253</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137</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138</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22</v>
      </c>
      <c r="S53" s="83"/>
      <c r="T53" s="83"/>
      <c r="U53" s="83"/>
      <c r="V53" s="83"/>
      <c r="W53" s="83"/>
      <c r="X53" s="83"/>
      <c r="Y53" s="83"/>
      <c r="Z53" s="83"/>
      <c r="AA53" s="83"/>
      <c r="AB53" s="83"/>
      <c r="AC53" s="83"/>
      <c r="AD53" s="83"/>
      <c r="AE53" s="83"/>
      <c r="AF53" s="83">
        <f>データ!BG7</f>
        <v>20.3</v>
      </c>
      <c r="AG53" s="83"/>
      <c r="AH53" s="83"/>
      <c r="AI53" s="83"/>
      <c r="AJ53" s="83"/>
      <c r="AK53" s="83"/>
      <c r="AL53" s="83"/>
      <c r="AM53" s="83"/>
      <c r="AN53" s="83"/>
      <c r="AO53" s="83"/>
      <c r="AP53" s="83"/>
      <c r="AQ53" s="83"/>
      <c r="AR53" s="83"/>
      <c r="AS53" s="83"/>
      <c r="AT53" s="83">
        <f>データ!BH7</f>
        <v>20.5</v>
      </c>
      <c r="AU53" s="83"/>
      <c r="AV53" s="83"/>
      <c r="AW53" s="83"/>
      <c r="AX53" s="83"/>
      <c r="AY53" s="83"/>
      <c r="AZ53" s="83"/>
      <c r="BA53" s="83"/>
      <c r="BB53" s="83"/>
      <c r="BC53" s="83"/>
      <c r="BD53" s="83"/>
      <c r="BE53" s="83"/>
      <c r="BF53" s="83"/>
      <c r="BG53" s="83"/>
      <c r="BH53" s="83">
        <f>データ!BI7</f>
        <v>16.600000000000001</v>
      </c>
      <c r="BI53" s="83"/>
      <c r="BJ53" s="83"/>
      <c r="BK53" s="83"/>
      <c r="BL53" s="83"/>
      <c r="BM53" s="83"/>
      <c r="BN53" s="83"/>
      <c r="BO53" s="83"/>
      <c r="BP53" s="83"/>
      <c r="BQ53" s="83"/>
      <c r="BR53" s="83"/>
      <c r="BS53" s="83"/>
      <c r="BT53" s="83"/>
      <c r="BU53" s="83"/>
      <c r="BV53" s="83">
        <f>データ!BJ7</f>
        <v>0.1</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0</v>
      </c>
      <c r="DG53" s="83"/>
      <c r="DH53" s="83"/>
      <c r="DI53" s="83"/>
      <c r="DJ53" s="83"/>
      <c r="DK53" s="83"/>
      <c r="DL53" s="83"/>
      <c r="DM53" s="83"/>
      <c r="DN53" s="83"/>
      <c r="DO53" s="83"/>
      <c r="DP53" s="83"/>
      <c r="DQ53" s="83"/>
      <c r="DR53" s="83"/>
      <c r="DS53" s="83"/>
      <c r="DT53" s="83">
        <f>データ!BR7</f>
        <v>0</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4.2</v>
      </c>
      <c r="EW53" s="83"/>
      <c r="EX53" s="83"/>
      <c r="EY53" s="83"/>
      <c r="EZ53" s="83"/>
      <c r="FA53" s="83"/>
      <c r="FB53" s="83"/>
      <c r="FC53" s="83"/>
      <c r="FD53" s="83"/>
      <c r="FE53" s="83"/>
      <c r="FF53" s="83"/>
      <c r="FG53" s="83"/>
      <c r="FH53" s="83"/>
      <c r="FI53" s="83"/>
      <c r="FJ53" s="83">
        <f>データ!BU7</f>
        <v>629.9</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23.9</v>
      </c>
      <c r="GU53" s="83"/>
      <c r="GV53" s="83"/>
      <c r="GW53" s="83"/>
      <c r="GX53" s="83"/>
      <c r="GY53" s="83"/>
      <c r="GZ53" s="83"/>
      <c r="HA53" s="83"/>
      <c r="HB53" s="83"/>
      <c r="HC53" s="83"/>
      <c r="HD53" s="83"/>
      <c r="HE53" s="83"/>
      <c r="HF53" s="83"/>
      <c r="HG53" s="83"/>
      <c r="HH53" s="83">
        <f>データ!CC7</f>
        <v>-2.8</v>
      </c>
      <c r="HI53" s="83"/>
      <c r="HJ53" s="83"/>
      <c r="HK53" s="83"/>
      <c r="HL53" s="83"/>
      <c r="HM53" s="83"/>
      <c r="HN53" s="83"/>
      <c r="HO53" s="83"/>
      <c r="HP53" s="83"/>
      <c r="HQ53" s="83"/>
      <c r="HR53" s="83"/>
      <c r="HS53" s="83"/>
      <c r="HT53" s="83"/>
      <c r="HU53" s="83"/>
      <c r="HV53" s="83">
        <f>データ!CD7</f>
        <v>-3.2</v>
      </c>
      <c r="HW53" s="83"/>
      <c r="HX53" s="83"/>
      <c r="HY53" s="83"/>
      <c r="HZ53" s="83"/>
      <c r="IA53" s="83"/>
      <c r="IB53" s="83"/>
      <c r="IC53" s="83"/>
      <c r="ID53" s="83"/>
      <c r="IE53" s="83"/>
      <c r="IF53" s="83"/>
      <c r="IG53" s="83"/>
      <c r="IH53" s="83"/>
      <c r="II53" s="83"/>
      <c r="IJ53" s="83">
        <f>データ!CE7</f>
        <v>-126.4</v>
      </c>
      <c r="IK53" s="83"/>
      <c r="IL53" s="83"/>
      <c r="IM53" s="83"/>
      <c r="IN53" s="83"/>
      <c r="IO53" s="83"/>
      <c r="IP53" s="83"/>
      <c r="IQ53" s="83"/>
      <c r="IR53" s="83"/>
      <c r="IS53" s="83"/>
      <c r="IT53" s="83"/>
      <c r="IU53" s="83"/>
      <c r="IV53" s="83"/>
      <c r="IW53" s="83"/>
      <c r="IX53" s="83">
        <f>データ!CF7</f>
        <v>-1466</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5260</v>
      </c>
      <c r="KI53" s="100"/>
      <c r="KJ53" s="100"/>
      <c r="KK53" s="100"/>
      <c r="KL53" s="100"/>
      <c r="KM53" s="100"/>
      <c r="KN53" s="100"/>
      <c r="KO53" s="100"/>
      <c r="KP53" s="100"/>
      <c r="KQ53" s="100"/>
      <c r="KR53" s="100"/>
      <c r="KS53" s="100"/>
      <c r="KT53" s="100"/>
      <c r="KU53" s="100"/>
      <c r="KV53" s="100">
        <f>データ!CN7</f>
        <v>-383</v>
      </c>
      <c r="KW53" s="100"/>
      <c r="KX53" s="100"/>
      <c r="KY53" s="100"/>
      <c r="KZ53" s="100"/>
      <c r="LA53" s="100"/>
      <c r="LB53" s="100"/>
      <c r="LC53" s="100"/>
      <c r="LD53" s="100"/>
      <c r="LE53" s="100"/>
      <c r="LF53" s="100"/>
      <c r="LG53" s="100"/>
      <c r="LH53" s="100"/>
      <c r="LI53" s="100"/>
      <c r="LJ53" s="100">
        <f>データ!CO7</f>
        <v>-447</v>
      </c>
      <c r="LK53" s="100"/>
      <c r="LL53" s="100"/>
      <c r="LM53" s="100"/>
      <c r="LN53" s="100"/>
      <c r="LO53" s="100"/>
      <c r="LP53" s="100"/>
      <c r="LQ53" s="100"/>
      <c r="LR53" s="100"/>
      <c r="LS53" s="100"/>
      <c r="LT53" s="100"/>
      <c r="LU53" s="100"/>
      <c r="LV53" s="100"/>
      <c r="LW53" s="100"/>
      <c r="LX53" s="100">
        <f>データ!CP7</f>
        <v>-18085</v>
      </c>
      <c r="LY53" s="100"/>
      <c r="LZ53" s="100"/>
      <c r="MA53" s="100"/>
      <c r="MB53" s="100"/>
      <c r="MC53" s="100"/>
      <c r="MD53" s="100"/>
      <c r="ME53" s="100"/>
      <c r="MF53" s="100"/>
      <c r="MG53" s="100"/>
      <c r="MH53" s="100"/>
      <c r="MI53" s="100"/>
      <c r="MJ53" s="100"/>
      <c r="MK53" s="100"/>
      <c r="ML53" s="100">
        <f>データ!CQ7</f>
        <v>-11521</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17.899999999999999</v>
      </c>
      <c r="S54" s="83"/>
      <c r="T54" s="83"/>
      <c r="U54" s="83"/>
      <c r="V54" s="83"/>
      <c r="W54" s="83"/>
      <c r="X54" s="83"/>
      <c r="Y54" s="83"/>
      <c r="Z54" s="83"/>
      <c r="AA54" s="83"/>
      <c r="AB54" s="83"/>
      <c r="AC54" s="83"/>
      <c r="AD54" s="83"/>
      <c r="AE54" s="83"/>
      <c r="AF54" s="83">
        <f>データ!BL7</f>
        <v>17.3</v>
      </c>
      <c r="AG54" s="83"/>
      <c r="AH54" s="83"/>
      <c r="AI54" s="83"/>
      <c r="AJ54" s="83"/>
      <c r="AK54" s="83"/>
      <c r="AL54" s="83"/>
      <c r="AM54" s="83"/>
      <c r="AN54" s="83"/>
      <c r="AO54" s="83"/>
      <c r="AP54" s="83"/>
      <c r="AQ54" s="83"/>
      <c r="AR54" s="83"/>
      <c r="AS54" s="83"/>
      <c r="AT54" s="83">
        <f>データ!BM7</f>
        <v>17.5</v>
      </c>
      <c r="AU54" s="83"/>
      <c r="AV54" s="83"/>
      <c r="AW54" s="83"/>
      <c r="AX54" s="83"/>
      <c r="AY54" s="83"/>
      <c r="AZ54" s="83"/>
      <c r="BA54" s="83"/>
      <c r="BB54" s="83"/>
      <c r="BC54" s="83"/>
      <c r="BD54" s="83"/>
      <c r="BE54" s="83"/>
      <c r="BF54" s="83"/>
      <c r="BG54" s="83"/>
      <c r="BH54" s="83">
        <f>データ!BN7</f>
        <v>18.100000000000001</v>
      </c>
      <c r="BI54" s="83"/>
      <c r="BJ54" s="83"/>
      <c r="BK54" s="83"/>
      <c r="BL54" s="83"/>
      <c r="BM54" s="83"/>
      <c r="BN54" s="83"/>
      <c r="BO54" s="83"/>
      <c r="BP54" s="83"/>
      <c r="BQ54" s="83"/>
      <c r="BR54" s="83"/>
      <c r="BS54" s="83"/>
      <c r="BT54" s="83"/>
      <c r="BU54" s="83"/>
      <c r="BV54" s="83">
        <f>データ!BO7</f>
        <v>6.4</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40.9</v>
      </c>
      <c r="DG54" s="83"/>
      <c r="DH54" s="83"/>
      <c r="DI54" s="83"/>
      <c r="DJ54" s="83"/>
      <c r="DK54" s="83"/>
      <c r="DL54" s="83"/>
      <c r="DM54" s="83"/>
      <c r="DN54" s="83"/>
      <c r="DO54" s="83"/>
      <c r="DP54" s="83"/>
      <c r="DQ54" s="83"/>
      <c r="DR54" s="83"/>
      <c r="DS54" s="83"/>
      <c r="DT54" s="83">
        <f>データ!BW7</f>
        <v>46.1</v>
      </c>
      <c r="DU54" s="83"/>
      <c r="DV54" s="83"/>
      <c r="DW54" s="83"/>
      <c r="DX54" s="83"/>
      <c r="DY54" s="83"/>
      <c r="DZ54" s="83"/>
      <c r="EA54" s="83"/>
      <c r="EB54" s="83"/>
      <c r="EC54" s="83"/>
      <c r="ED54" s="83"/>
      <c r="EE54" s="83"/>
      <c r="EF54" s="83"/>
      <c r="EG54" s="83"/>
      <c r="EH54" s="83">
        <f>データ!BX7</f>
        <v>42.8</v>
      </c>
      <c r="EI54" s="83"/>
      <c r="EJ54" s="83"/>
      <c r="EK54" s="83"/>
      <c r="EL54" s="83"/>
      <c r="EM54" s="83"/>
      <c r="EN54" s="83"/>
      <c r="EO54" s="83"/>
      <c r="EP54" s="83"/>
      <c r="EQ54" s="83"/>
      <c r="ER54" s="83"/>
      <c r="ES54" s="83"/>
      <c r="ET54" s="83"/>
      <c r="EU54" s="83"/>
      <c r="EV54" s="83">
        <f>データ!BY7</f>
        <v>46.5</v>
      </c>
      <c r="EW54" s="83"/>
      <c r="EX54" s="83"/>
      <c r="EY54" s="83"/>
      <c r="EZ54" s="83"/>
      <c r="FA54" s="83"/>
      <c r="FB54" s="83"/>
      <c r="FC54" s="83"/>
      <c r="FD54" s="83"/>
      <c r="FE54" s="83"/>
      <c r="FF54" s="83"/>
      <c r="FG54" s="83"/>
      <c r="FH54" s="83"/>
      <c r="FI54" s="83"/>
      <c r="FJ54" s="83">
        <f>データ!BZ7</f>
        <v>105.6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-14.8</v>
      </c>
      <c r="GU54" s="83"/>
      <c r="GV54" s="83"/>
      <c r="GW54" s="83"/>
      <c r="GX54" s="83"/>
      <c r="GY54" s="83"/>
      <c r="GZ54" s="83"/>
      <c r="HA54" s="83"/>
      <c r="HB54" s="83"/>
      <c r="HC54" s="83"/>
      <c r="HD54" s="83"/>
      <c r="HE54" s="83"/>
      <c r="HF54" s="83"/>
      <c r="HG54" s="83"/>
      <c r="HH54" s="83">
        <f>データ!CH7</f>
        <v>-16.3</v>
      </c>
      <c r="HI54" s="83"/>
      <c r="HJ54" s="83"/>
      <c r="HK54" s="83"/>
      <c r="HL54" s="83"/>
      <c r="HM54" s="83"/>
      <c r="HN54" s="83"/>
      <c r="HO54" s="83"/>
      <c r="HP54" s="83"/>
      <c r="HQ54" s="83"/>
      <c r="HR54" s="83"/>
      <c r="HS54" s="83"/>
      <c r="HT54" s="83"/>
      <c r="HU54" s="83"/>
      <c r="HV54" s="83">
        <f>データ!CI7</f>
        <v>-20.399999999999999</v>
      </c>
      <c r="HW54" s="83"/>
      <c r="HX54" s="83"/>
      <c r="HY54" s="83"/>
      <c r="HZ54" s="83"/>
      <c r="IA54" s="83"/>
      <c r="IB54" s="83"/>
      <c r="IC54" s="83"/>
      <c r="ID54" s="83"/>
      <c r="IE54" s="83"/>
      <c r="IF54" s="83"/>
      <c r="IG54" s="83"/>
      <c r="IH54" s="83"/>
      <c r="II54" s="83"/>
      <c r="IJ54" s="83">
        <f>データ!CJ7</f>
        <v>-40.799999999999997</v>
      </c>
      <c r="IK54" s="83"/>
      <c r="IL54" s="83"/>
      <c r="IM54" s="83"/>
      <c r="IN54" s="83"/>
      <c r="IO54" s="83"/>
      <c r="IP54" s="83"/>
      <c r="IQ54" s="83"/>
      <c r="IR54" s="83"/>
      <c r="IS54" s="83"/>
      <c r="IT54" s="83"/>
      <c r="IU54" s="83"/>
      <c r="IV54" s="83"/>
      <c r="IW54" s="83"/>
      <c r="IX54" s="83">
        <f>データ!CK7</f>
        <v>-170</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-13938</v>
      </c>
      <c r="KI54" s="102"/>
      <c r="KJ54" s="102"/>
      <c r="KK54" s="102"/>
      <c r="KL54" s="102"/>
      <c r="KM54" s="102"/>
      <c r="KN54" s="102"/>
      <c r="KO54" s="102"/>
      <c r="KP54" s="102"/>
      <c r="KQ54" s="102"/>
      <c r="KR54" s="102"/>
      <c r="KS54" s="102"/>
      <c r="KT54" s="102"/>
      <c r="KU54" s="103"/>
      <c r="KV54" s="101">
        <f>データ!CS7</f>
        <v>-17507</v>
      </c>
      <c r="KW54" s="102"/>
      <c r="KX54" s="102"/>
      <c r="KY54" s="102"/>
      <c r="KZ54" s="102"/>
      <c r="LA54" s="102"/>
      <c r="LB54" s="102"/>
      <c r="LC54" s="102"/>
      <c r="LD54" s="102"/>
      <c r="LE54" s="102"/>
      <c r="LF54" s="102"/>
      <c r="LG54" s="102"/>
      <c r="LH54" s="102"/>
      <c r="LI54" s="103"/>
      <c r="LJ54" s="101">
        <f>データ!CT7</f>
        <v>-16832</v>
      </c>
      <c r="LK54" s="102"/>
      <c r="LL54" s="102"/>
      <c r="LM54" s="102"/>
      <c r="LN54" s="102"/>
      <c r="LO54" s="102"/>
      <c r="LP54" s="102"/>
      <c r="LQ54" s="102"/>
      <c r="LR54" s="102"/>
      <c r="LS54" s="102"/>
      <c r="LT54" s="102"/>
      <c r="LU54" s="102"/>
      <c r="LV54" s="102"/>
      <c r="LW54" s="103"/>
      <c r="LX54" s="101">
        <f>データ!CU7</f>
        <v>-22057</v>
      </c>
      <c r="LY54" s="102"/>
      <c r="LZ54" s="102"/>
      <c r="MA54" s="102"/>
      <c r="MB54" s="102"/>
      <c r="MC54" s="102"/>
      <c r="MD54" s="102"/>
      <c r="ME54" s="102"/>
      <c r="MF54" s="102"/>
      <c r="MG54" s="102"/>
      <c r="MH54" s="102"/>
      <c r="MI54" s="102"/>
      <c r="MJ54" s="102"/>
      <c r="MK54" s="103"/>
      <c r="ML54" s="101">
        <f>データ!CV7</f>
        <v>-25859</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139</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77549</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96232</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97.2</v>
      </c>
      <c r="KI77" s="83"/>
      <c r="KJ77" s="83"/>
      <c r="KK77" s="83"/>
      <c r="KL77" s="83"/>
      <c r="KM77" s="83"/>
      <c r="KN77" s="83"/>
      <c r="KO77" s="83"/>
      <c r="KP77" s="83"/>
      <c r="KQ77" s="83"/>
      <c r="KR77" s="83"/>
      <c r="KS77" s="83"/>
      <c r="KT77" s="83"/>
      <c r="KU77" s="83"/>
      <c r="KV77" s="83">
        <f>データ!DW7</f>
        <v>82.2</v>
      </c>
      <c r="KW77" s="83"/>
      <c r="KX77" s="83"/>
      <c r="KY77" s="83"/>
      <c r="KZ77" s="83"/>
      <c r="LA77" s="83"/>
      <c r="LB77" s="83"/>
      <c r="LC77" s="83"/>
      <c r="LD77" s="83"/>
      <c r="LE77" s="83"/>
      <c r="LF77" s="83"/>
      <c r="LG77" s="83"/>
      <c r="LH77" s="83"/>
      <c r="LI77" s="83"/>
      <c r="LJ77" s="83">
        <f>データ!DX7</f>
        <v>70</v>
      </c>
      <c r="LK77" s="83"/>
      <c r="LL77" s="83"/>
      <c r="LM77" s="83"/>
      <c r="LN77" s="83"/>
      <c r="LO77" s="83"/>
      <c r="LP77" s="83"/>
      <c r="LQ77" s="83"/>
      <c r="LR77" s="83"/>
      <c r="LS77" s="83"/>
      <c r="LT77" s="83"/>
      <c r="LU77" s="83"/>
      <c r="LV77" s="83"/>
      <c r="LW77" s="83"/>
      <c r="LX77" s="83">
        <f>データ!DY7</f>
        <v>62.1</v>
      </c>
      <c r="LY77" s="83"/>
      <c r="LZ77" s="83"/>
      <c r="MA77" s="83"/>
      <c r="MB77" s="83"/>
      <c r="MC77" s="83"/>
      <c r="MD77" s="83"/>
      <c r="ME77" s="83"/>
      <c r="MF77" s="83"/>
      <c r="MG77" s="83"/>
      <c r="MH77" s="83"/>
      <c r="MI77" s="83"/>
      <c r="MJ77" s="83"/>
      <c r="MK77" s="83"/>
      <c r="ML77" s="83">
        <f>データ!DZ7</f>
        <v>3250.6</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49.5</v>
      </c>
      <c r="KI78" s="83"/>
      <c r="KJ78" s="83"/>
      <c r="KK78" s="83"/>
      <c r="KL78" s="83"/>
      <c r="KM78" s="83"/>
      <c r="KN78" s="83"/>
      <c r="KO78" s="83"/>
      <c r="KP78" s="83"/>
      <c r="KQ78" s="83"/>
      <c r="KR78" s="83"/>
      <c r="KS78" s="83"/>
      <c r="KT78" s="83"/>
      <c r="KU78" s="83"/>
      <c r="KV78" s="83">
        <f>データ!EB7</f>
        <v>43.5</v>
      </c>
      <c r="KW78" s="83"/>
      <c r="KX78" s="83"/>
      <c r="KY78" s="83"/>
      <c r="KZ78" s="83"/>
      <c r="LA78" s="83"/>
      <c r="LB78" s="83"/>
      <c r="LC78" s="83"/>
      <c r="LD78" s="83"/>
      <c r="LE78" s="83"/>
      <c r="LF78" s="83"/>
      <c r="LG78" s="83"/>
      <c r="LH78" s="83"/>
      <c r="LI78" s="83"/>
      <c r="LJ78" s="83">
        <f>データ!EC7</f>
        <v>46.3</v>
      </c>
      <c r="LK78" s="83"/>
      <c r="LL78" s="83"/>
      <c r="LM78" s="83"/>
      <c r="LN78" s="83"/>
      <c r="LO78" s="83"/>
      <c r="LP78" s="83"/>
      <c r="LQ78" s="83"/>
      <c r="LR78" s="83"/>
      <c r="LS78" s="83"/>
      <c r="LT78" s="83"/>
      <c r="LU78" s="83"/>
      <c r="LV78" s="83"/>
      <c r="LW78" s="83"/>
      <c r="LX78" s="83">
        <f>データ!ED7</f>
        <v>47.2</v>
      </c>
      <c r="LY78" s="83"/>
      <c r="LZ78" s="83"/>
      <c r="MA78" s="83"/>
      <c r="MB78" s="83"/>
      <c r="MC78" s="83"/>
      <c r="MD78" s="83"/>
      <c r="ME78" s="83"/>
      <c r="MF78" s="83"/>
      <c r="MG78" s="83"/>
      <c r="MH78" s="83"/>
      <c r="MI78" s="83"/>
      <c r="MJ78" s="83"/>
      <c r="MK78" s="83"/>
      <c r="ML78" s="83">
        <f>データ!EE7</f>
        <v>259.89999999999998</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34GpXgq45kWOAI3o1JZhJFmJ44G8T8VWgzHDvComMNup2oHRZi8LW7xZlrxCuqtjX2xx8W58YWg48MegEUZyNA==" saltValue="XXUvaeKMwMYzRwq5IS1Nj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3"/>
      <c r="I4" s="144"/>
      <c r="J4" s="144"/>
      <c r="K4" s="144"/>
      <c r="L4" s="144"/>
      <c r="M4" s="144"/>
      <c r="N4" s="144"/>
      <c r="O4" s="144"/>
      <c r="P4" s="144"/>
      <c r="Q4" s="144"/>
      <c r="R4" s="144"/>
      <c r="S4" s="144"/>
      <c r="T4" s="144"/>
      <c r="U4" s="144"/>
      <c r="V4" s="144"/>
      <c r="W4" s="144"/>
      <c r="X4" s="144"/>
      <c r="Y4" s="136" t="s">
        <v>62</v>
      </c>
      <c r="Z4" s="137"/>
      <c r="AA4" s="137"/>
      <c r="AB4" s="137"/>
      <c r="AC4" s="137"/>
      <c r="AD4" s="137"/>
      <c r="AE4" s="137"/>
      <c r="AF4" s="137"/>
      <c r="AG4" s="137"/>
      <c r="AH4" s="137"/>
      <c r="AI4" s="138"/>
      <c r="AJ4" s="134" t="s">
        <v>63</v>
      </c>
      <c r="AK4" s="134"/>
      <c r="AL4" s="134"/>
      <c r="AM4" s="134"/>
      <c r="AN4" s="134"/>
      <c r="AO4" s="134"/>
      <c r="AP4" s="134"/>
      <c r="AQ4" s="134"/>
      <c r="AR4" s="134"/>
      <c r="AS4" s="134"/>
      <c r="AT4" s="134"/>
      <c r="AU4" s="135" t="s">
        <v>64</v>
      </c>
      <c r="AV4" s="134"/>
      <c r="AW4" s="134"/>
      <c r="AX4" s="134"/>
      <c r="AY4" s="134"/>
      <c r="AZ4" s="134"/>
      <c r="BA4" s="134"/>
      <c r="BB4" s="134"/>
      <c r="BC4" s="134"/>
      <c r="BD4" s="134"/>
      <c r="BE4" s="134"/>
      <c r="BF4" s="136" t="s">
        <v>65</v>
      </c>
      <c r="BG4" s="137"/>
      <c r="BH4" s="137"/>
      <c r="BI4" s="137"/>
      <c r="BJ4" s="137"/>
      <c r="BK4" s="137"/>
      <c r="BL4" s="137"/>
      <c r="BM4" s="137"/>
      <c r="BN4" s="137"/>
      <c r="BO4" s="137"/>
      <c r="BP4" s="138"/>
      <c r="BQ4" s="134" t="s">
        <v>66</v>
      </c>
      <c r="BR4" s="134"/>
      <c r="BS4" s="134"/>
      <c r="BT4" s="134"/>
      <c r="BU4" s="134"/>
      <c r="BV4" s="134"/>
      <c r="BW4" s="134"/>
      <c r="BX4" s="134"/>
      <c r="BY4" s="134"/>
      <c r="BZ4" s="134"/>
      <c r="CA4" s="134"/>
      <c r="CB4" s="135"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6" t="s">
        <v>69</v>
      </c>
      <c r="CY4" s="137"/>
      <c r="CZ4" s="137"/>
      <c r="DA4" s="137"/>
      <c r="DB4" s="137"/>
      <c r="DC4" s="137"/>
      <c r="DD4" s="137"/>
      <c r="DE4" s="137"/>
      <c r="DF4" s="137"/>
      <c r="DG4" s="137"/>
      <c r="DH4" s="138"/>
      <c r="DI4" s="139" t="s">
        <v>70</v>
      </c>
      <c r="DJ4" s="139"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101</v>
      </c>
      <c r="AL5" s="56" t="s">
        <v>102</v>
      </c>
      <c r="AM5" s="56" t="s">
        <v>103</v>
      </c>
      <c r="AN5" s="56" t="s">
        <v>104</v>
      </c>
      <c r="AO5" s="56" t="s">
        <v>94</v>
      </c>
      <c r="AP5" s="56" t="s">
        <v>95</v>
      </c>
      <c r="AQ5" s="56" t="s">
        <v>96</v>
      </c>
      <c r="AR5" s="56" t="s">
        <v>97</v>
      </c>
      <c r="AS5" s="56" t="s">
        <v>98</v>
      </c>
      <c r="AT5" s="56" t="s">
        <v>99</v>
      </c>
      <c r="AU5" s="56" t="s">
        <v>100</v>
      </c>
      <c r="AV5" s="56" t="s">
        <v>101</v>
      </c>
      <c r="AW5" s="56" t="s">
        <v>102</v>
      </c>
      <c r="AX5" s="56" t="s">
        <v>103</v>
      </c>
      <c r="AY5" s="56" t="s">
        <v>93</v>
      </c>
      <c r="AZ5" s="56" t="s">
        <v>94</v>
      </c>
      <c r="BA5" s="56" t="s">
        <v>95</v>
      </c>
      <c r="BB5" s="56" t="s">
        <v>96</v>
      </c>
      <c r="BC5" s="56" t="s">
        <v>97</v>
      </c>
      <c r="BD5" s="56" t="s">
        <v>98</v>
      </c>
      <c r="BE5" s="56" t="s">
        <v>99</v>
      </c>
      <c r="BF5" s="56" t="s">
        <v>100</v>
      </c>
      <c r="BG5" s="56" t="s">
        <v>90</v>
      </c>
      <c r="BH5" s="56" t="s">
        <v>102</v>
      </c>
      <c r="BI5" s="56" t="s">
        <v>103</v>
      </c>
      <c r="BJ5" s="56" t="s">
        <v>93</v>
      </c>
      <c r="BK5" s="56" t="s">
        <v>94</v>
      </c>
      <c r="BL5" s="56" t="s">
        <v>95</v>
      </c>
      <c r="BM5" s="56" t="s">
        <v>96</v>
      </c>
      <c r="BN5" s="56" t="s">
        <v>97</v>
      </c>
      <c r="BO5" s="56" t="s">
        <v>98</v>
      </c>
      <c r="BP5" s="56" t="s">
        <v>99</v>
      </c>
      <c r="BQ5" s="56" t="s">
        <v>89</v>
      </c>
      <c r="BR5" s="56" t="s">
        <v>90</v>
      </c>
      <c r="BS5" s="56" t="s">
        <v>102</v>
      </c>
      <c r="BT5" s="56" t="s">
        <v>103</v>
      </c>
      <c r="BU5" s="56" t="s">
        <v>93</v>
      </c>
      <c r="BV5" s="56" t="s">
        <v>94</v>
      </c>
      <c r="BW5" s="56" t="s">
        <v>95</v>
      </c>
      <c r="BX5" s="56" t="s">
        <v>96</v>
      </c>
      <c r="BY5" s="56" t="s">
        <v>97</v>
      </c>
      <c r="BZ5" s="56" t="s">
        <v>98</v>
      </c>
      <c r="CA5" s="56" t="s">
        <v>99</v>
      </c>
      <c r="CB5" s="56" t="s">
        <v>89</v>
      </c>
      <c r="CC5" s="56" t="s">
        <v>101</v>
      </c>
      <c r="CD5" s="56" t="s">
        <v>91</v>
      </c>
      <c r="CE5" s="56" t="s">
        <v>103</v>
      </c>
      <c r="CF5" s="56" t="s">
        <v>104</v>
      </c>
      <c r="CG5" s="56" t="s">
        <v>94</v>
      </c>
      <c r="CH5" s="56" t="s">
        <v>95</v>
      </c>
      <c r="CI5" s="56" t="s">
        <v>96</v>
      </c>
      <c r="CJ5" s="56" t="s">
        <v>97</v>
      </c>
      <c r="CK5" s="56" t="s">
        <v>98</v>
      </c>
      <c r="CL5" s="56" t="s">
        <v>99</v>
      </c>
      <c r="CM5" s="56" t="s">
        <v>89</v>
      </c>
      <c r="CN5" s="56" t="s">
        <v>101</v>
      </c>
      <c r="CO5" s="56" t="s">
        <v>102</v>
      </c>
      <c r="CP5" s="56" t="s">
        <v>103</v>
      </c>
      <c r="CQ5" s="56" t="s">
        <v>93</v>
      </c>
      <c r="CR5" s="56" t="s">
        <v>94</v>
      </c>
      <c r="CS5" s="56" t="s">
        <v>95</v>
      </c>
      <c r="CT5" s="56" t="s">
        <v>96</v>
      </c>
      <c r="CU5" s="56" t="s">
        <v>97</v>
      </c>
      <c r="CV5" s="56" t="s">
        <v>98</v>
      </c>
      <c r="CW5" s="56" t="s">
        <v>99</v>
      </c>
      <c r="CX5" s="56" t="s">
        <v>89</v>
      </c>
      <c r="CY5" s="56" t="s">
        <v>101</v>
      </c>
      <c r="CZ5" s="56" t="s">
        <v>102</v>
      </c>
      <c r="DA5" s="56" t="s">
        <v>103</v>
      </c>
      <c r="DB5" s="56" t="s">
        <v>93</v>
      </c>
      <c r="DC5" s="56" t="s">
        <v>94</v>
      </c>
      <c r="DD5" s="56" t="s">
        <v>95</v>
      </c>
      <c r="DE5" s="56" t="s">
        <v>96</v>
      </c>
      <c r="DF5" s="56" t="s">
        <v>97</v>
      </c>
      <c r="DG5" s="56" t="s">
        <v>98</v>
      </c>
      <c r="DH5" s="56" t="s">
        <v>99</v>
      </c>
      <c r="DI5" s="140"/>
      <c r="DJ5" s="140"/>
      <c r="DK5" s="56" t="s">
        <v>89</v>
      </c>
      <c r="DL5" s="56" t="s">
        <v>101</v>
      </c>
      <c r="DM5" s="56" t="s">
        <v>102</v>
      </c>
      <c r="DN5" s="56" t="s">
        <v>103</v>
      </c>
      <c r="DO5" s="56" t="s">
        <v>104</v>
      </c>
      <c r="DP5" s="56" t="s">
        <v>94</v>
      </c>
      <c r="DQ5" s="56" t="s">
        <v>95</v>
      </c>
      <c r="DR5" s="56" t="s">
        <v>96</v>
      </c>
      <c r="DS5" s="56" t="s">
        <v>97</v>
      </c>
      <c r="DT5" s="56" t="s">
        <v>98</v>
      </c>
      <c r="DU5" s="56" t="s">
        <v>35</v>
      </c>
      <c r="DV5" s="56" t="s">
        <v>89</v>
      </c>
      <c r="DW5" s="56" t="s">
        <v>101</v>
      </c>
      <c r="DX5" s="56" t="s">
        <v>102</v>
      </c>
      <c r="DY5" s="56" t="s">
        <v>103</v>
      </c>
      <c r="DZ5" s="56" t="s">
        <v>93</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2020</v>
      </c>
      <c r="C6" s="57">
        <f t="shared" ref="C6:X6" si="2">C8</f>
        <v>285854</v>
      </c>
      <c r="D6" s="57">
        <f t="shared" si="2"/>
        <v>47</v>
      </c>
      <c r="E6" s="57">
        <f t="shared" si="2"/>
        <v>11</v>
      </c>
      <c r="F6" s="57">
        <f t="shared" si="2"/>
        <v>1</v>
      </c>
      <c r="G6" s="57">
        <f t="shared" si="2"/>
        <v>1</v>
      </c>
      <c r="H6" s="57" t="str">
        <f>SUBSTITUTE(H8,"　","")</f>
        <v>兵庫県香美町</v>
      </c>
      <c r="I6" s="57" t="str">
        <f t="shared" si="2"/>
        <v>ファミリーイン今子浦</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2149</v>
      </c>
      <c r="R6" s="60">
        <f t="shared" si="2"/>
        <v>86</v>
      </c>
      <c r="S6" s="61">
        <f t="shared" si="2"/>
        <v>3822</v>
      </c>
      <c r="T6" s="62" t="str">
        <f t="shared" si="2"/>
        <v>利用料金制</v>
      </c>
      <c r="U6" s="58">
        <f t="shared" si="2"/>
        <v>55.6</v>
      </c>
      <c r="V6" s="62" t="str">
        <f t="shared" si="2"/>
        <v>無</v>
      </c>
      <c r="W6" s="63">
        <f t="shared" si="2"/>
        <v>53.8</v>
      </c>
      <c r="X6" s="62" t="str">
        <f t="shared" si="2"/>
        <v>有</v>
      </c>
      <c r="Y6" s="64">
        <f>IF(Y8="-",NA(),Y8)</f>
        <v>100.1</v>
      </c>
      <c r="Z6" s="64">
        <f t="shared" ref="Z6:AH6" si="3">IF(Z8="-",NA(),Z8)</f>
        <v>100</v>
      </c>
      <c r="AA6" s="64">
        <f t="shared" si="3"/>
        <v>100</v>
      </c>
      <c r="AB6" s="64">
        <f t="shared" si="3"/>
        <v>100</v>
      </c>
      <c r="AC6" s="64">
        <f t="shared" si="3"/>
        <v>173.8</v>
      </c>
      <c r="AD6" s="64">
        <f t="shared" si="3"/>
        <v>85</v>
      </c>
      <c r="AE6" s="64">
        <f t="shared" si="3"/>
        <v>85.6</v>
      </c>
      <c r="AF6" s="64">
        <f t="shared" si="3"/>
        <v>89.2</v>
      </c>
      <c r="AG6" s="64">
        <f t="shared" si="3"/>
        <v>97.4</v>
      </c>
      <c r="AH6" s="64">
        <f t="shared" si="3"/>
        <v>88.7</v>
      </c>
      <c r="AI6" s="64" t="str">
        <f>IF(AI8="-","【-】","【"&amp;SUBSTITUTE(TEXT(AI8,"#,##0.0"),"-","△")&amp;"】")</f>
        <v>【86.6】</v>
      </c>
      <c r="AJ6" s="64">
        <f>IF(AJ8="-",NA(),AJ8)</f>
        <v>4.0999999999999996</v>
      </c>
      <c r="AK6" s="64">
        <f t="shared" ref="AK6:AS6" si="4">IF(AK8="-",NA(),AK8)</f>
        <v>27.8</v>
      </c>
      <c r="AL6" s="64">
        <f t="shared" si="4"/>
        <v>13.6</v>
      </c>
      <c r="AM6" s="64">
        <f t="shared" si="4"/>
        <v>59.5</v>
      </c>
      <c r="AN6" s="64">
        <f t="shared" si="4"/>
        <v>79.599999999999994</v>
      </c>
      <c r="AO6" s="64">
        <f t="shared" si="4"/>
        <v>38.6</v>
      </c>
      <c r="AP6" s="64">
        <f t="shared" si="4"/>
        <v>29.6</v>
      </c>
      <c r="AQ6" s="64">
        <f t="shared" si="4"/>
        <v>23.1</v>
      </c>
      <c r="AR6" s="64">
        <f t="shared" si="4"/>
        <v>36.1</v>
      </c>
      <c r="AS6" s="64">
        <f t="shared" si="4"/>
        <v>50.7</v>
      </c>
      <c r="AT6" s="64" t="str">
        <f>IF(AT8="-","【-】","【"&amp;SUBSTITUTE(TEXT(AT8,"#,##0.0"),"-","△")&amp;"】")</f>
        <v>【33.7】</v>
      </c>
      <c r="AU6" s="59">
        <f>IF(AU8="-",NA(),AU8)</f>
        <v>180</v>
      </c>
      <c r="AV6" s="59">
        <f t="shared" ref="AV6:BD6" si="5">IF(AV8="-",NA(),AV8)</f>
        <v>1080</v>
      </c>
      <c r="AW6" s="59">
        <f t="shared" si="5"/>
        <v>431</v>
      </c>
      <c r="AX6" s="59">
        <f t="shared" si="5"/>
        <v>4092</v>
      </c>
      <c r="AY6" s="59">
        <f t="shared" si="5"/>
        <v>907089</v>
      </c>
      <c r="AZ6" s="59">
        <f t="shared" si="5"/>
        <v>7739</v>
      </c>
      <c r="BA6" s="59">
        <f t="shared" si="5"/>
        <v>13802</v>
      </c>
      <c r="BB6" s="59">
        <f t="shared" si="5"/>
        <v>10271</v>
      </c>
      <c r="BC6" s="59">
        <f t="shared" si="5"/>
        <v>32911</v>
      </c>
      <c r="BD6" s="59">
        <f t="shared" si="5"/>
        <v>83253</v>
      </c>
      <c r="BE6" s="59" t="str">
        <f>IF(BE8="-","【-】","【"&amp;SUBSTITUTE(TEXT(BE8,"#,##0"),"-","△")&amp;"】")</f>
        <v>【1,475,862】</v>
      </c>
      <c r="BF6" s="64">
        <f>IF(BF8="-",NA(),BF8)</f>
        <v>22</v>
      </c>
      <c r="BG6" s="64">
        <f t="shared" ref="BG6:BO6" si="6">IF(BG8="-",NA(),BG8)</f>
        <v>20.3</v>
      </c>
      <c r="BH6" s="64">
        <f t="shared" si="6"/>
        <v>20.5</v>
      </c>
      <c r="BI6" s="64">
        <f t="shared" si="6"/>
        <v>16.600000000000001</v>
      </c>
      <c r="BJ6" s="64">
        <f t="shared" si="6"/>
        <v>0.1</v>
      </c>
      <c r="BK6" s="64">
        <f t="shared" si="6"/>
        <v>17.899999999999999</v>
      </c>
      <c r="BL6" s="64">
        <f t="shared" si="6"/>
        <v>17.3</v>
      </c>
      <c r="BM6" s="64">
        <f t="shared" si="6"/>
        <v>17.5</v>
      </c>
      <c r="BN6" s="64">
        <f t="shared" si="6"/>
        <v>18.100000000000001</v>
      </c>
      <c r="BO6" s="64">
        <f t="shared" si="6"/>
        <v>6.4</v>
      </c>
      <c r="BP6" s="64" t="str">
        <f>IF(BP8="-","【-】","【"&amp;SUBSTITUTE(TEXT(BP8,"#,##0.0"),"-","△")&amp;"】")</f>
        <v>【10.1】</v>
      </c>
      <c r="BQ6" s="64">
        <f>IF(BQ8="-",NA(),BQ8)</f>
        <v>0</v>
      </c>
      <c r="BR6" s="64">
        <f t="shared" ref="BR6:BZ6" si="7">IF(BR8="-",NA(),BR8)</f>
        <v>0</v>
      </c>
      <c r="BS6" s="64">
        <f t="shared" si="7"/>
        <v>0</v>
      </c>
      <c r="BT6" s="64">
        <f t="shared" si="7"/>
        <v>4.2</v>
      </c>
      <c r="BU6" s="64">
        <f t="shared" si="7"/>
        <v>629.9</v>
      </c>
      <c r="BV6" s="64">
        <f t="shared" si="7"/>
        <v>40.9</v>
      </c>
      <c r="BW6" s="64">
        <f t="shared" si="7"/>
        <v>46.1</v>
      </c>
      <c r="BX6" s="64">
        <f t="shared" si="7"/>
        <v>42.8</v>
      </c>
      <c r="BY6" s="64">
        <f t="shared" si="7"/>
        <v>46.5</v>
      </c>
      <c r="BZ6" s="64">
        <f t="shared" si="7"/>
        <v>105.6</v>
      </c>
      <c r="CA6" s="64" t="str">
        <f>IF(CA8="-","【-】","【"&amp;SUBSTITUTE(TEXT(CA8,"#,##0.0"),"-","△")&amp;"】")</f>
        <v>【170.8】</v>
      </c>
      <c r="CB6" s="64">
        <f>IF(CB8="-",NA(),CB8)</f>
        <v>23.9</v>
      </c>
      <c r="CC6" s="64">
        <f t="shared" ref="CC6:CK6" si="8">IF(CC8="-",NA(),CC8)</f>
        <v>-2.8</v>
      </c>
      <c r="CD6" s="64">
        <f t="shared" si="8"/>
        <v>-3.2</v>
      </c>
      <c r="CE6" s="64">
        <f t="shared" si="8"/>
        <v>-126.4</v>
      </c>
      <c r="CF6" s="64">
        <f t="shared" si="8"/>
        <v>-1466</v>
      </c>
      <c r="CG6" s="64">
        <f t="shared" si="8"/>
        <v>-14.8</v>
      </c>
      <c r="CH6" s="64">
        <f t="shared" si="8"/>
        <v>-16.3</v>
      </c>
      <c r="CI6" s="64">
        <f t="shared" si="8"/>
        <v>-20.399999999999999</v>
      </c>
      <c r="CJ6" s="64">
        <f t="shared" si="8"/>
        <v>-40.799999999999997</v>
      </c>
      <c r="CK6" s="64">
        <f t="shared" si="8"/>
        <v>-170</v>
      </c>
      <c r="CL6" s="64" t="str">
        <f>IF(CL8="-","【-】","【"&amp;SUBSTITUTE(TEXT(CL8,"#,##0.0"),"-","△")&amp;"】")</f>
        <v>【△121.1】</v>
      </c>
      <c r="CM6" s="59">
        <f>IF(CM8="-",NA(),CM8)</f>
        <v>5260</v>
      </c>
      <c r="CN6" s="59">
        <f t="shared" ref="CN6:CV6" si="9">IF(CN8="-",NA(),CN8)</f>
        <v>-383</v>
      </c>
      <c r="CO6" s="59">
        <f t="shared" si="9"/>
        <v>-447</v>
      </c>
      <c r="CP6" s="59">
        <f t="shared" si="9"/>
        <v>-18085</v>
      </c>
      <c r="CQ6" s="59">
        <f t="shared" si="9"/>
        <v>-11521</v>
      </c>
      <c r="CR6" s="59">
        <f t="shared" si="9"/>
        <v>-13938</v>
      </c>
      <c r="CS6" s="59">
        <f t="shared" si="9"/>
        <v>-17507</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116</v>
      </c>
      <c r="DI6" s="60">
        <f t="shared" ref="DI6:DJ6" si="10">DI8</f>
        <v>77549</v>
      </c>
      <c r="DJ6" s="60">
        <f t="shared" si="10"/>
        <v>96232</v>
      </c>
      <c r="DK6" s="64"/>
      <c r="DL6" s="64"/>
      <c r="DM6" s="64"/>
      <c r="DN6" s="64"/>
      <c r="DO6" s="64"/>
      <c r="DP6" s="64"/>
      <c r="DQ6" s="64"/>
      <c r="DR6" s="64"/>
      <c r="DS6" s="64"/>
      <c r="DT6" s="64"/>
      <c r="DU6" s="64" t="s">
        <v>116</v>
      </c>
      <c r="DV6" s="64">
        <f>IF(DV8="-",NA(),DV8)</f>
        <v>97.2</v>
      </c>
      <c r="DW6" s="64">
        <f t="shared" ref="DW6:EE6" si="11">IF(DW8="-",NA(),DW8)</f>
        <v>82.2</v>
      </c>
      <c r="DX6" s="64">
        <f t="shared" si="11"/>
        <v>70</v>
      </c>
      <c r="DY6" s="64">
        <f t="shared" si="11"/>
        <v>62.1</v>
      </c>
      <c r="DZ6" s="64">
        <f t="shared" si="11"/>
        <v>3250.6</v>
      </c>
      <c r="EA6" s="64">
        <f t="shared" si="11"/>
        <v>49.5</v>
      </c>
      <c r="EB6" s="64">
        <f t="shared" si="11"/>
        <v>43.5</v>
      </c>
      <c r="EC6" s="64">
        <f t="shared" si="11"/>
        <v>46.3</v>
      </c>
      <c r="ED6" s="64">
        <f t="shared" si="11"/>
        <v>47.2</v>
      </c>
      <c r="EE6" s="64">
        <f t="shared" si="11"/>
        <v>259.89999999999998</v>
      </c>
      <c r="EF6" s="64" t="str">
        <f>IF(EF8="-","【-】","【"&amp;SUBSTITUTE(TEXT(EF8,"#,##0.0"),"-","△")&amp;"】")</f>
        <v>【107.3】</v>
      </c>
      <c r="EG6" s="65">
        <f>IF(EG8="-",NA(),EG8)</f>
        <v>0</v>
      </c>
      <c r="EH6" s="65">
        <f t="shared" ref="EH6:EP6" si="12">IF(EH8="-",NA(),EH8)</f>
        <v>0</v>
      </c>
      <c r="EI6" s="65">
        <f t="shared" si="12"/>
        <v>5.0000000000000001E-4</v>
      </c>
      <c r="EJ6" s="65">
        <f t="shared" si="12"/>
        <v>4.0000000000000002E-4</v>
      </c>
      <c r="EK6" s="65">
        <f t="shared" si="12"/>
        <v>0</v>
      </c>
      <c r="EL6" s="65">
        <f t="shared" si="12"/>
        <v>1.95E-2</v>
      </c>
      <c r="EM6" s="65">
        <f t="shared" si="12"/>
        <v>1.9599999999999999E-2</v>
      </c>
      <c r="EN6" s="65">
        <f t="shared" si="12"/>
        <v>1.47E-2</v>
      </c>
      <c r="EO6" s="65">
        <f t="shared" si="12"/>
        <v>1.41E-2</v>
      </c>
      <c r="EP6" s="65">
        <f t="shared" si="12"/>
        <v>2.58E-2</v>
      </c>
    </row>
    <row r="7" spans="1:146" s="66" customFormat="1" x14ac:dyDescent="0.15">
      <c r="A7" s="42" t="s">
        <v>117</v>
      </c>
      <c r="B7" s="57">
        <f t="shared" ref="B7:X7" si="13">B8</f>
        <v>2020</v>
      </c>
      <c r="C7" s="57">
        <f t="shared" si="13"/>
        <v>285854</v>
      </c>
      <c r="D7" s="57">
        <f t="shared" si="13"/>
        <v>47</v>
      </c>
      <c r="E7" s="57">
        <f t="shared" si="13"/>
        <v>11</v>
      </c>
      <c r="F7" s="57">
        <f t="shared" si="13"/>
        <v>1</v>
      </c>
      <c r="G7" s="57">
        <f t="shared" si="13"/>
        <v>1</v>
      </c>
      <c r="H7" s="57" t="str">
        <f t="shared" si="13"/>
        <v>兵庫県　香美町</v>
      </c>
      <c r="I7" s="57" t="str">
        <f t="shared" si="13"/>
        <v>ファミリーイン今子浦</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2149</v>
      </c>
      <c r="R7" s="60">
        <f t="shared" si="13"/>
        <v>86</v>
      </c>
      <c r="S7" s="61">
        <f t="shared" si="13"/>
        <v>3822</v>
      </c>
      <c r="T7" s="62" t="str">
        <f t="shared" si="13"/>
        <v>利用料金制</v>
      </c>
      <c r="U7" s="58">
        <f t="shared" si="13"/>
        <v>55.6</v>
      </c>
      <c r="V7" s="62" t="str">
        <f t="shared" si="13"/>
        <v>無</v>
      </c>
      <c r="W7" s="63">
        <f t="shared" si="13"/>
        <v>53.8</v>
      </c>
      <c r="X7" s="62" t="str">
        <f t="shared" si="13"/>
        <v>有</v>
      </c>
      <c r="Y7" s="64">
        <f>Y8</f>
        <v>100.1</v>
      </c>
      <c r="Z7" s="64">
        <f t="shared" ref="Z7:AH7" si="14">Z8</f>
        <v>100</v>
      </c>
      <c r="AA7" s="64">
        <f t="shared" si="14"/>
        <v>100</v>
      </c>
      <c r="AB7" s="64">
        <f t="shared" si="14"/>
        <v>100</v>
      </c>
      <c r="AC7" s="64">
        <f t="shared" si="14"/>
        <v>173.8</v>
      </c>
      <c r="AD7" s="64">
        <f t="shared" si="14"/>
        <v>85</v>
      </c>
      <c r="AE7" s="64">
        <f t="shared" si="14"/>
        <v>85.6</v>
      </c>
      <c r="AF7" s="64">
        <f t="shared" si="14"/>
        <v>89.2</v>
      </c>
      <c r="AG7" s="64">
        <f t="shared" si="14"/>
        <v>97.4</v>
      </c>
      <c r="AH7" s="64">
        <f t="shared" si="14"/>
        <v>88.7</v>
      </c>
      <c r="AI7" s="64"/>
      <c r="AJ7" s="64">
        <f>AJ8</f>
        <v>4.0999999999999996</v>
      </c>
      <c r="AK7" s="64">
        <f t="shared" ref="AK7:AS7" si="15">AK8</f>
        <v>27.8</v>
      </c>
      <c r="AL7" s="64">
        <f t="shared" si="15"/>
        <v>13.6</v>
      </c>
      <c r="AM7" s="64">
        <f t="shared" si="15"/>
        <v>59.5</v>
      </c>
      <c r="AN7" s="64">
        <f t="shared" si="15"/>
        <v>79.599999999999994</v>
      </c>
      <c r="AO7" s="64">
        <f t="shared" si="15"/>
        <v>38.6</v>
      </c>
      <c r="AP7" s="64">
        <f t="shared" si="15"/>
        <v>29.6</v>
      </c>
      <c r="AQ7" s="64">
        <f t="shared" si="15"/>
        <v>23.1</v>
      </c>
      <c r="AR7" s="64">
        <f t="shared" si="15"/>
        <v>36.1</v>
      </c>
      <c r="AS7" s="64">
        <f t="shared" si="15"/>
        <v>50.7</v>
      </c>
      <c r="AT7" s="64"/>
      <c r="AU7" s="59">
        <f>AU8</f>
        <v>180</v>
      </c>
      <c r="AV7" s="59">
        <f t="shared" ref="AV7:BD7" si="16">AV8</f>
        <v>1080</v>
      </c>
      <c r="AW7" s="59">
        <f t="shared" si="16"/>
        <v>431</v>
      </c>
      <c r="AX7" s="59">
        <f t="shared" si="16"/>
        <v>4092</v>
      </c>
      <c r="AY7" s="59">
        <f t="shared" si="16"/>
        <v>907089</v>
      </c>
      <c r="AZ7" s="59">
        <f t="shared" si="16"/>
        <v>7739</v>
      </c>
      <c r="BA7" s="59">
        <f t="shared" si="16"/>
        <v>13802</v>
      </c>
      <c r="BB7" s="59">
        <f t="shared" si="16"/>
        <v>10271</v>
      </c>
      <c r="BC7" s="59">
        <f t="shared" si="16"/>
        <v>32911</v>
      </c>
      <c r="BD7" s="59">
        <f t="shared" si="16"/>
        <v>83253</v>
      </c>
      <c r="BE7" s="59"/>
      <c r="BF7" s="64">
        <f>BF8</f>
        <v>22</v>
      </c>
      <c r="BG7" s="64">
        <f t="shared" ref="BG7:BO7" si="17">BG8</f>
        <v>20.3</v>
      </c>
      <c r="BH7" s="64">
        <f t="shared" si="17"/>
        <v>20.5</v>
      </c>
      <c r="BI7" s="64">
        <f t="shared" si="17"/>
        <v>16.600000000000001</v>
      </c>
      <c r="BJ7" s="64">
        <f t="shared" si="17"/>
        <v>0.1</v>
      </c>
      <c r="BK7" s="64">
        <f t="shared" si="17"/>
        <v>17.899999999999999</v>
      </c>
      <c r="BL7" s="64">
        <f t="shared" si="17"/>
        <v>17.3</v>
      </c>
      <c r="BM7" s="64">
        <f t="shared" si="17"/>
        <v>17.5</v>
      </c>
      <c r="BN7" s="64">
        <f t="shared" si="17"/>
        <v>18.100000000000001</v>
      </c>
      <c r="BO7" s="64">
        <f t="shared" si="17"/>
        <v>6.4</v>
      </c>
      <c r="BP7" s="64"/>
      <c r="BQ7" s="64">
        <f>BQ8</f>
        <v>0</v>
      </c>
      <c r="BR7" s="64">
        <f t="shared" ref="BR7:BZ7" si="18">BR8</f>
        <v>0</v>
      </c>
      <c r="BS7" s="64">
        <f t="shared" si="18"/>
        <v>0</v>
      </c>
      <c r="BT7" s="64">
        <f t="shared" si="18"/>
        <v>4.2</v>
      </c>
      <c r="BU7" s="64">
        <f t="shared" si="18"/>
        <v>629.9</v>
      </c>
      <c r="BV7" s="64">
        <f t="shared" si="18"/>
        <v>40.9</v>
      </c>
      <c r="BW7" s="64">
        <f t="shared" si="18"/>
        <v>46.1</v>
      </c>
      <c r="BX7" s="64">
        <f t="shared" si="18"/>
        <v>42.8</v>
      </c>
      <c r="BY7" s="64">
        <f t="shared" si="18"/>
        <v>46.5</v>
      </c>
      <c r="BZ7" s="64">
        <f t="shared" si="18"/>
        <v>105.6</v>
      </c>
      <c r="CA7" s="64"/>
      <c r="CB7" s="64">
        <f>CB8</f>
        <v>23.9</v>
      </c>
      <c r="CC7" s="64">
        <f t="shared" ref="CC7:CK7" si="19">CC8</f>
        <v>-2.8</v>
      </c>
      <c r="CD7" s="64">
        <f t="shared" si="19"/>
        <v>-3.2</v>
      </c>
      <c r="CE7" s="64">
        <f t="shared" si="19"/>
        <v>-126.4</v>
      </c>
      <c r="CF7" s="64">
        <f t="shared" si="19"/>
        <v>-1466</v>
      </c>
      <c r="CG7" s="64">
        <f t="shared" si="19"/>
        <v>-14.8</v>
      </c>
      <c r="CH7" s="64">
        <f t="shared" si="19"/>
        <v>-16.3</v>
      </c>
      <c r="CI7" s="64">
        <f t="shared" si="19"/>
        <v>-20.399999999999999</v>
      </c>
      <c r="CJ7" s="64">
        <f t="shared" si="19"/>
        <v>-40.799999999999997</v>
      </c>
      <c r="CK7" s="64">
        <f t="shared" si="19"/>
        <v>-170</v>
      </c>
      <c r="CL7" s="64"/>
      <c r="CM7" s="59">
        <f>CM8</f>
        <v>5260</v>
      </c>
      <c r="CN7" s="59">
        <f t="shared" ref="CN7:CV7" si="20">CN8</f>
        <v>-383</v>
      </c>
      <c r="CO7" s="59">
        <f t="shared" si="20"/>
        <v>-447</v>
      </c>
      <c r="CP7" s="59">
        <f t="shared" si="20"/>
        <v>-18085</v>
      </c>
      <c r="CQ7" s="59">
        <f t="shared" si="20"/>
        <v>-11521</v>
      </c>
      <c r="CR7" s="59">
        <f t="shared" si="20"/>
        <v>-13938</v>
      </c>
      <c r="CS7" s="59">
        <f t="shared" si="20"/>
        <v>-17507</v>
      </c>
      <c r="CT7" s="59">
        <f t="shared" si="20"/>
        <v>-16832</v>
      </c>
      <c r="CU7" s="59">
        <f t="shared" si="20"/>
        <v>-22057</v>
      </c>
      <c r="CV7" s="59">
        <f t="shared" si="20"/>
        <v>-25859</v>
      </c>
      <c r="CW7" s="59"/>
      <c r="CX7" s="64" t="s">
        <v>118</v>
      </c>
      <c r="CY7" s="64" t="s">
        <v>118</v>
      </c>
      <c r="CZ7" s="64" t="s">
        <v>118</v>
      </c>
      <c r="DA7" s="64" t="s">
        <v>118</v>
      </c>
      <c r="DB7" s="64" t="s">
        <v>118</v>
      </c>
      <c r="DC7" s="64" t="s">
        <v>118</v>
      </c>
      <c r="DD7" s="64" t="s">
        <v>118</v>
      </c>
      <c r="DE7" s="64" t="s">
        <v>118</v>
      </c>
      <c r="DF7" s="64" t="s">
        <v>118</v>
      </c>
      <c r="DG7" s="64" t="s">
        <v>116</v>
      </c>
      <c r="DH7" s="64"/>
      <c r="DI7" s="60">
        <f>DI8</f>
        <v>77549</v>
      </c>
      <c r="DJ7" s="60">
        <f>DJ8</f>
        <v>96232</v>
      </c>
      <c r="DK7" s="64" t="s">
        <v>118</v>
      </c>
      <c r="DL7" s="64" t="s">
        <v>118</v>
      </c>
      <c r="DM7" s="64" t="s">
        <v>118</v>
      </c>
      <c r="DN7" s="64" t="s">
        <v>118</v>
      </c>
      <c r="DO7" s="64" t="s">
        <v>118</v>
      </c>
      <c r="DP7" s="64" t="s">
        <v>118</v>
      </c>
      <c r="DQ7" s="64" t="s">
        <v>118</v>
      </c>
      <c r="DR7" s="64" t="s">
        <v>118</v>
      </c>
      <c r="DS7" s="64" t="s">
        <v>118</v>
      </c>
      <c r="DT7" s="64" t="s">
        <v>116</v>
      </c>
      <c r="DU7" s="64"/>
      <c r="DV7" s="64">
        <f>DV8</f>
        <v>97.2</v>
      </c>
      <c r="DW7" s="64">
        <f t="shared" ref="DW7:EE7" si="21">DW8</f>
        <v>82.2</v>
      </c>
      <c r="DX7" s="64">
        <f t="shared" si="21"/>
        <v>70</v>
      </c>
      <c r="DY7" s="64">
        <f t="shared" si="21"/>
        <v>62.1</v>
      </c>
      <c r="DZ7" s="64">
        <f t="shared" si="21"/>
        <v>3250.6</v>
      </c>
      <c r="EA7" s="64">
        <f t="shared" si="21"/>
        <v>49.5</v>
      </c>
      <c r="EB7" s="64">
        <f t="shared" si="21"/>
        <v>43.5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285854</v>
      </c>
      <c r="D8" s="67">
        <v>47</v>
      </c>
      <c r="E8" s="67">
        <v>11</v>
      </c>
      <c r="F8" s="67">
        <v>1</v>
      </c>
      <c r="G8" s="67">
        <v>1</v>
      </c>
      <c r="H8" s="67" t="s">
        <v>119</v>
      </c>
      <c r="I8" s="67" t="s">
        <v>120</v>
      </c>
      <c r="J8" s="67" t="s">
        <v>121</v>
      </c>
      <c r="K8" s="67" t="s">
        <v>122</v>
      </c>
      <c r="L8" s="67" t="s">
        <v>123</v>
      </c>
      <c r="M8" s="67" t="s">
        <v>135</v>
      </c>
      <c r="N8" s="67" t="s">
        <v>124</v>
      </c>
      <c r="O8" s="68" t="s">
        <v>125</v>
      </c>
      <c r="P8" s="68" t="s">
        <v>125</v>
      </c>
      <c r="Q8" s="69">
        <v>2149</v>
      </c>
      <c r="R8" s="69">
        <v>86</v>
      </c>
      <c r="S8" s="70">
        <v>3822</v>
      </c>
      <c r="T8" s="71" t="s">
        <v>126</v>
      </c>
      <c r="U8" s="68">
        <v>55.6</v>
      </c>
      <c r="V8" s="71" t="s">
        <v>127</v>
      </c>
      <c r="W8" s="72">
        <v>53.8</v>
      </c>
      <c r="X8" s="71" t="s">
        <v>128</v>
      </c>
      <c r="Y8" s="73">
        <v>100.1</v>
      </c>
      <c r="Z8" s="73">
        <v>100</v>
      </c>
      <c r="AA8" s="73">
        <v>100</v>
      </c>
      <c r="AB8" s="73">
        <v>100</v>
      </c>
      <c r="AC8" s="73">
        <v>173.8</v>
      </c>
      <c r="AD8" s="73">
        <v>85</v>
      </c>
      <c r="AE8" s="73">
        <v>85.6</v>
      </c>
      <c r="AF8" s="73">
        <v>89.2</v>
      </c>
      <c r="AG8" s="73">
        <v>97.4</v>
      </c>
      <c r="AH8" s="73">
        <v>88.7</v>
      </c>
      <c r="AI8" s="73">
        <v>86.6</v>
      </c>
      <c r="AJ8" s="73">
        <v>4.0999999999999996</v>
      </c>
      <c r="AK8" s="73">
        <v>27.8</v>
      </c>
      <c r="AL8" s="73">
        <v>13.6</v>
      </c>
      <c r="AM8" s="73">
        <v>59.5</v>
      </c>
      <c r="AN8" s="73">
        <v>79.599999999999994</v>
      </c>
      <c r="AO8" s="73">
        <v>38.6</v>
      </c>
      <c r="AP8" s="73">
        <v>29.6</v>
      </c>
      <c r="AQ8" s="73">
        <v>23.1</v>
      </c>
      <c r="AR8" s="73">
        <v>36.1</v>
      </c>
      <c r="AS8" s="73">
        <v>50.7</v>
      </c>
      <c r="AT8" s="73">
        <v>33.700000000000003</v>
      </c>
      <c r="AU8" s="74">
        <v>180</v>
      </c>
      <c r="AV8" s="74">
        <v>1080</v>
      </c>
      <c r="AW8" s="74">
        <v>431</v>
      </c>
      <c r="AX8" s="74">
        <v>4092</v>
      </c>
      <c r="AY8" s="74">
        <v>907089</v>
      </c>
      <c r="AZ8" s="74">
        <v>7739</v>
      </c>
      <c r="BA8" s="74">
        <v>13802</v>
      </c>
      <c r="BB8" s="74">
        <v>10271</v>
      </c>
      <c r="BC8" s="74">
        <v>32911</v>
      </c>
      <c r="BD8" s="74">
        <v>83253</v>
      </c>
      <c r="BE8" s="74">
        <v>1475862</v>
      </c>
      <c r="BF8" s="73">
        <v>22</v>
      </c>
      <c r="BG8" s="73">
        <v>20.3</v>
      </c>
      <c r="BH8" s="73">
        <v>20.5</v>
      </c>
      <c r="BI8" s="73">
        <v>16.600000000000001</v>
      </c>
      <c r="BJ8" s="73">
        <v>0.1</v>
      </c>
      <c r="BK8" s="73">
        <v>17.899999999999999</v>
      </c>
      <c r="BL8" s="73">
        <v>17.3</v>
      </c>
      <c r="BM8" s="73">
        <v>17.5</v>
      </c>
      <c r="BN8" s="73">
        <v>18.100000000000001</v>
      </c>
      <c r="BO8" s="73">
        <v>6.4</v>
      </c>
      <c r="BP8" s="73">
        <v>10.1</v>
      </c>
      <c r="BQ8" s="73">
        <v>0</v>
      </c>
      <c r="BR8" s="73">
        <v>0</v>
      </c>
      <c r="BS8" s="73">
        <v>0</v>
      </c>
      <c r="BT8" s="73">
        <v>4.2</v>
      </c>
      <c r="BU8" s="73">
        <v>629.9</v>
      </c>
      <c r="BV8" s="73">
        <v>40.9</v>
      </c>
      <c r="BW8" s="73">
        <v>46.1</v>
      </c>
      <c r="BX8" s="73">
        <v>42.8</v>
      </c>
      <c r="BY8" s="73">
        <v>46.5</v>
      </c>
      <c r="BZ8" s="73">
        <v>105.6</v>
      </c>
      <c r="CA8" s="73">
        <v>170.8</v>
      </c>
      <c r="CB8" s="73">
        <v>23.9</v>
      </c>
      <c r="CC8" s="73">
        <v>-2.8</v>
      </c>
      <c r="CD8" s="73">
        <v>-3.2</v>
      </c>
      <c r="CE8" s="75">
        <v>-126.4</v>
      </c>
      <c r="CF8" s="75">
        <v>-1466</v>
      </c>
      <c r="CG8" s="73">
        <v>-14.8</v>
      </c>
      <c r="CH8" s="73">
        <v>-16.3</v>
      </c>
      <c r="CI8" s="73">
        <v>-20.399999999999999</v>
      </c>
      <c r="CJ8" s="73">
        <v>-40.799999999999997</v>
      </c>
      <c r="CK8" s="73">
        <v>-170</v>
      </c>
      <c r="CL8" s="73">
        <v>-121.1</v>
      </c>
      <c r="CM8" s="74">
        <v>5260</v>
      </c>
      <c r="CN8" s="74">
        <v>-383</v>
      </c>
      <c r="CO8" s="74">
        <v>-447</v>
      </c>
      <c r="CP8" s="74">
        <v>-18085</v>
      </c>
      <c r="CQ8" s="74">
        <v>-11521</v>
      </c>
      <c r="CR8" s="74">
        <v>-13938</v>
      </c>
      <c r="CS8" s="74">
        <v>-17507</v>
      </c>
      <c r="CT8" s="74">
        <v>-16832</v>
      </c>
      <c r="CU8" s="74">
        <v>-22057</v>
      </c>
      <c r="CV8" s="74">
        <v>-25859</v>
      </c>
      <c r="CW8" s="74">
        <v>-29447</v>
      </c>
      <c r="CX8" s="73" t="s">
        <v>129</v>
      </c>
      <c r="CY8" s="73" t="s">
        <v>129</v>
      </c>
      <c r="CZ8" s="73" t="s">
        <v>129</v>
      </c>
      <c r="DA8" s="73" t="s">
        <v>129</v>
      </c>
      <c r="DB8" s="73" t="s">
        <v>129</v>
      </c>
      <c r="DC8" s="73" t="s">
        <v>129</v>
      </c>
      <c r="DD8" s="73" t="s">
        <v>129</v>
      </c>
      <c r="DE8" s="73" t="s">
        <v>129</v>
      </c>
      <c r="DF8" s="73" t="s">
        <v>129</v>
      </c>
      <c r="DG8" s="73" t="s">
        <v>129</v>
      </c>
      <c r="DH8" s="73" t="s">
        <v>129</v>
      </c>
      <c r="DI8" s="69">
        <v>77549</v>
      </c>
      <c r="DJ8" s="69">
        <v>96232</v>
      </c>
      <c r="DK8" s="73" t="s">
        <v>129</v>
      </c>
      <c r="DL8" s="73" t="s">
        <v>129</v>
      </c>
      <c r="DM8" s="73" t="s">
        <v>129</v>
      </c>
      <c r="DN8" s="73" t="s">
        <v>129</v>
      </c>
      <c r="DO8" s="73" t="s">
        <v>129</v>
      </c>
      <c r="DP8" s="73" t="s">
        <v>129</v>
      </c>
      <c r="DQ8" s="73" t="s">
        <v>129</v>
      </c>
      <c r="DR8" s="73" t="s">
        <v>129</v>
      </c>
      <c r="DS8" s="73" t="s">
        <v>129</v>
      </c>
      <c r="DT8" s="73" t="s">
        <v>129</v>
      </c>
      <c r="DU8" s="73" t="s">
        <v>129</v>
      </c>
      <c r="DV8" s="73">
        <v>97.2</v>
      </c>
      <c r="DW8" s="73">
        <v>82.2</v>
      </c>
      <c r="DX8" s="73">
        <v>70</v>
      </c>
      <c r="DY8" s="73">
        <v>62.1</v>
      </c>
      <c r="DZ8" s="73">
        <v>3250.6</v>
      </c>
      <c r="EA8" s="73">
        <v>49.5</v>
      </c>
      <c r="EB8" s="73">
        <v>43.5</v>
      </c>
      <c r="EC8" s="73">
        <v>46.3</v>
      </c>
      <c r="ED8" s="73">
        <v>47.2</v>
      </c>
      <c r="EE8" s="73">
        <v>259.89999999999998</v>
      </c>
      <c r="EF8" s="73">
        <v>107.3</v>
      </c>
      <c r="EG8" s="71">
        <v>0</v>
      </c>
      <c r="EH8" s="76">
        <v>0</v>
      </c>
      <c r="EI8" s="76">
        <v>5.0000000000000001E-4</v>
      </c>
      <c r="EJ8" s="76">
        <v>4.0000000000000002E-4</v>
      </c>
      <c r="EK8" s="76">
        <v>0</v>
      </c>
      <c r="EL8" s="76">
        <v>1.95E-2</v>
      </c>
      <c r="EM8" s="76">
        <v>1.9599999999999999E-2</v>
      </c>
      <c r="EN8" s="76">
        <v>1.47E-2</v>
      </c>
      <c r="EO8" s="76">
        <v>1.41E-2</v>
      </c>
      <c r="EP8" s="76">
        <v>2.58E-2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130</v>
      </c>
      <c r="C10" s="81" t="s">
        <v>131</v>
      </c>
      <c r="D10" s="81" t="s">
        <v>132</v>
      </c>
      <c r="E10" s="81" t="s">
        <v>133</v>
      </c>
      <c r="F10" s="81" t="s">
        <v>134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2022-01-25T05:09:55Z</cp:lastPrinted>
  <dcterms:created xsi:type="dcterms:W3CDTF">2021-12-16T06:43:11Z</dcterms:created>
  <dcterms:modified xsi:type="dcterms:W3CDTF">2022-01-28T01:10:54Z</dcterms:modified>
  <cp:category/>
</cp:coreProperties>
</file>