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yasunori_tanihara\Desktop\（2022.01.07）【依頼】経営比較分析表（R2決算）について（〆1月24日（月）中）\R2経営分析比較表一式\香美町提出用\"/>
    </mc:Choice>
  </mc:AlternateContent>
  <xr:revisionPtr revIDLastSave="0" documentId="13_ncr:1_{DDCB47C8-A06D-4B61-826D-C9E22D770A2C}" xr6:coauthVersionLast="47" xr6:coauthVersionMax="47" xr10:uidLastSave="{00000000-0000-0000-0000-000000000000}"/>
  <workbookProtection workbookAlgorithmName="SHA-512" workbookHashValue="YwScYYuLViHYypJEVkawd7C31Y0KBceRgpAiOzk99gMZty/Hqs3l8wNqPYBiZR1ehvXW9jWlj5IBzVrk/D11AQ==" workbookSaltValue="LfbXOjgbi+M9UH2WeykV+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D10" i="4"/>
  <c r="W10" i="4"/>
  <c r="B10" i="4"/>
  <c r="AL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<sst xmlns="http://schemas.openxmlformats.org/spreadsheetml/2006/main" count="231" uniqueCount="117">
  <si>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</si>
  <si>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</si>
  <si>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</si>
  <si>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</si>
  <si>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</si>
  <si>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</si>
  <si>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</si>
  <si>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</si>
  <si>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</si>
  <si>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</si>
  <si>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</si>
  <si>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</si>
  <si>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</si>
  <si>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</si>
  <si>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</si>
  <si>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</si>
  <si>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</si>
  <si>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</si>
  <si>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</si>
  <si>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</si>
  <si>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</si>
  <si>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</si>
  <si>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</si>
  <si>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</si>
  <si>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</si>
  <si>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</si>
  <si>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</si>
  <si>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</si>
  <si>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</si>
  <si>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</si>
  <si>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</si>
  <si>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</si>
  <si>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</si>
  <si>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</si>
  <si>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</si>
  <si>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</si>
  <si>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</si>
  <si>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</si>
  <si>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</si>
  <si>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</si>
  <si>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</si>
  <si>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</si>
  <si>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</si>
  <si>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</si>
  <si>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</si>
  <si>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</si>
  <si>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</si>
  <si>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</si>
  <si>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</si>
  <si>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</si>
  <si>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</si>
  <si>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</si>
  <si>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</si>
  <si>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</si>
  <si>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</si>
  <si>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</si>
  <si>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</si>
  <si>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</si>
  <si>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</si>
  <si>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</si>
  <si>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</si>
  <si>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</si>
  <si>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</si>
  <si>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</si>
  <si>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</si>
  <si>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</si>
  <si>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</si>
  <si>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</si>
  <si>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</si>
  <si>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</si>
  <si>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</si>
  <si>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</si>
  <si>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</si>
  <si>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</si>
  <si>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</si>
  <si>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</si>
  <si>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</si>
  <si>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</si>
  <si>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</si>
  <si>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</si>
  <si>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</si>
  <si>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</si>
  <si>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</si>
  <si>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</si>
  <si>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</si>
  <si>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</si>
  <si>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</si>
  <si>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</si>
  <si>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</si>
  <si>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</si>
  <si>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</si>
  <si>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</si>
  <si>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</si>
  <si>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</si>
  <si>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</si>
  <si>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</si>
  <si>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</si>
  <si>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</si>
  <si>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</si>
  <si>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</si>
  <si>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</si>
  <si>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</si>
  <si>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</si>
  <si>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</si>
  <si>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</si>
  <si>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</si>
  <si>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</si>
  <si>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</si>
  <si>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</si>
  <si>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</si>
  <si>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</si>
  <si>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</si>
  <si>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</si>
  <si>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</si>
  <si>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経常収支比率は104.87％となり、100％超え（単年度収支が黒字）となっており、前年度からは3.37ﾎﾟｲﾝﾄ増加している。
　累積欠損金比率は、平成24年度以前（地方公営企業法適用前）に発行した下水道事業資本費平準化債等の影響から6,847.85％となり、類似団体平均、全国平均を大幅に上回っている。比率の分子である累積欠損金に影響する純損益は、令和2年度以降は減価償却費が減少する傾向にあることから、比率の増減は横ばいになることが見込まれる。
　流動比率は8.88％となり、100％を大きく下回っている（令和2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企業債残高対事業規模比率は、一般会計等が負担することが見込まれる企業債残高の割合が減少した影響から6,565.34％となり、前年度からは156.48ﾎﾟｲﾝﾄ増加している。
　経費回収率は12.80％となり、100％未満（費用が使用料収入以外（繰入金等）で賄われている）となっていて、類似団体平均、全国平均を下回っている。また、汚水処理原価は2,143.76円となり、類似団体平均、全国平均を大きく上回っている（有収水量1㎥当たりの処理費が高い）が、水洗化率は令和2年度末で82.76％と高い比率であり、類似団体平均、全国平均ともに近似しており、使用料収入の増加が見込まれないことから、事業運営に必要となる収入（一般会計繰入金等）の確保について、検討を進める必要があると考えている。</t>
    <rPh sb="460" eb="462">
      <t>ゾウカ</t>
    </rPh>
    <phoneticPr fontId="4"/>
  </si>
  <si>
    <t>　小規模集合排水処理事業（2処理区）は、供用開始（最初：平成16年3月、最終：平成17年1月）から17年が経過したところであり、有形固定資産減価償却率は31.65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</si>
  <si>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17年が経過したところで、水洗化率は82.76％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</si>
</sst>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C0-4142-B71D-5F0533B547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C0-4142-B71D-5F0533B547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14.29</c:v>
                </c:pt>
                <c:pt idx="1">
                  <c:v>12.7</c:v>
                </c:pt>
                <c:pt idx="2">
                  <c:v>12.7</c:v>
                </c:pt>
                <c:pt idx="3">
                  <c:v>11.11</c:v>
                </c:pt>
                <c:pt idx="4">
                  <c:v>9.52</c:v>
                </c:pt>
              </c:numCache>
            </c:numRef>
          </c:val>
          <c:extLst>
            <c:ext xmlns:c16="http://schemas.microsoft.com/office/drawing/2014/chart" uri="{C3380CC4-5D6E-409C-BE32-E72D297353CC}">
              <c16:uniqueId val="{00000000-4840-41B0-89F4-101F56147A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35.340000000000003</c:v>
                </c:pt>
                <c:pt idx="3">
                  <c:v>34.68</c:v>
                </c:pt>
                <c:pt idx="4">
                  <c:v>34.700000000000003</c:v>
                </c:pt>
              </c:numCache>
            </c:numRef>
          </c:val>
          <c:smooth val="0"/>
          <c:extLst>
            <c:ext xmlns:c16="http://schemas.microsoft.com/office/drawing/2014/chart" uri="{C3380CC4-5D6E-409C-BE32-E72D297353CC}">
              <c16:uniqueId val="{00000001-4840-41B0-89F4-101F56147A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92.11</c:v>
                </c:pt>
                <c:pt idx="1">
                  <c:v>84.21</c:v>
                </c:pt>
                <c:pt idx="2">
                  <c:v>85.29</c:v>
                </c:pt>
                <c:pt idx="3">
                  <c:v>86.67</c:v>
                </c:pt>
                <c:pt idx="4">
                  <c:v>82.76</c:v>
                </c:pt>
              </c:numCache>
            </c:numRef>
          </c:val>
          <c:extLst>
            <c:ext xmlns:c16="http://schemas.microsoft.com/office/drawing/2014/chart" uri="{C3380CC4-5D6E-409C-BE32-E72D297353CC}">
              <c16:uniqueId val="{00000000-41B8-48D4-902B-DE31948F5F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91.52</c:v>
                </c:pt>
                <c:pt idx="3">
                  <c:v>90.33</c:v>
                </c:pt>
                <c:pt idx="4">
                  <c:v>90.04</c:v>
                </c:pt>
              </c:numCache>
            </c:numRef>
          </c:val>
          <c:smooth val="0"/>
          <c:extLst>
            <c:ext xmlns:c16="http://schemas.microsoft.com/office/drawing/2014/chart" uri="{C3380CC4-5D6E-409C-BE32-E72D297353CC}">
              <c16:uniqueId val="{00000001-41B8-48D4-902B-DE31948F5F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95.32</c:v>
                </c:pt>
                <c:pt idx="1">
                  <c:v>97.12</c:v>
                </c:pt>
                <c:pt idx="2">
                  <c:v>96.22</c:v>
                </c:pt>
                <c:pt idx="3">
                  <c:v>101.5</c:v>
                </c:pt>
                <c:pt idx="4">
                  <c:v>104.87</c:v>
                </c:pt>
              </c:numCache>
            </c:numRef>
          </c:val>
          <c:extLst>
            <c:ext xmlns:c16="http://schemas.microsoft.com/office/drawing/2014/chart" uri="{C3380CC4-5D6E-409C-BE32-E72D297353CC}">
              <c16:uniqueId val="{00000000-870D-483A-AF5D-46A04BDD3F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100.48</c:v>
                </c:pt>
                <c:pt idx="1">
                  <c:v>94.96</c:v>
                </c:pt>
                <c:pt idx="2">
                  <c:v>91.26</c:v>
                </c:pt>
                <c:pt idx="3">
                  <c:v>99.2</c:v>
                </c:pt>
                <c:pt idx="4">
                  <c:v>100.42</c:v>
                </c:pt>
              </c:numCache>
            </c:numRef>
          </c:val>
          <c:smooth val="0"/>
          <c:extLst>
            <c:ext xmlns:c16="http://schemas.microsoft.com/office/drawing/2014/chart" uri="{C3380CC4-5D6E-409C-BE32-E72D297353CC}">
              <c16:uniqueId val="{00000001-870D-483A-AF5D-46A04BDD3F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17.55</c:v>
                </c:pt>
                <c:pt idx="1">
                  <c:v>21.17</c:v>
                </c:pt>
                <c:pt idx="2">
                  <c:v>24.79</c:v>
                </c:pt>
                <c:pt idx="3">
                  <c:v>28.3</c:v>
                </c:pt>
                <c:pt idx="4">
                  <c:v>31.65</c:v>
                </c:pt>
              </c:numCache>
            </c:numRef>
          </c:val>
          <c:extLst>
            <c:ext xmlns:c16="http://schemas.microsoft.com/office/drawing/2014/chart" uri="{C3380CC4-5D6E-409C-BE32-E72D297353CC}">
              <c16:uniqueId val="{00000000-78AC-4FAA-BEFB-BA0584F382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31.15</c:v>
                </c:pt>
                <c:pt idx="2">
                  <c:v>30.28</c:v>
                </c:pt>
                <c:pt idx="3">
                  <c:v>31</c:v>
                </c:pt>
                <c:pt idx="4">
                  <c:v>29.28</c:v>
                </c:pt>
              </c:numCache>
            </c:numRef>
          </c:val>
          <c:smooth val="0"/>
          <c:extLst>
            <c:ext xmlns:c16="http://schemas.microsoft.com/office/drawing/2014/chart" uri="{C3380CC4-5D6E-409C-BE32-E72D297353CC}">
              <c16:uniqueId val="{00000001-78AC-4FAA-BEFB-BA0584F382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B-4D6F-925A-CDE2F06254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0B-4D6F-925A-CDE2F06254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6161.43</c:v>
                </c:pt>
                <c:pt idx="1">
                  <c:v>6335.06</c:v>
                </c:pt>
                <c:pt idx="2">
                  <c:v>6822.9</c:v>
                </c:pt>
                <c:pt idx="3">
                  <c:v>6699.26</c:v>
                </c:pt>
                <c:pt idx="4">
                  <c:v>6847.85</c:v>
                </c:pt>
              </c:numCache>
            </c:numRef>
          </c:val>
          <c:extLst>
            <c:ext xmlns:c16="http://schemas.microsoft.com/office/drawing/2014/chart" uri="{C3380CC4-5D6E-409C-BE32-E72D297353CC}">
              <c16:uniqueId val="{00000000-C135-4642-A16B-FAD01584C5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2146.5100000000002</c:v>
                </c:pt>
                <c:pt idx="1">
                  <c:v>2162.27</c:v>
                </c:pt>
                <c:pt idx="2">
                  <c:v>1597.09</c:v>
                </c:pt>
                <c:pt idx="3">
                  <c:v>1500.46</c:v>
                </c:pt>
                <c:pt idx="4">
                  <c:v>762.05</c:v>
                </c:pt>
              </c:numCache>
            </c:numRef>
          </c:val>
          <c:smooth val="0"/>
          <c:extLst>
            <c:ext xmlns:c16="http://schemas.microsoft.com/office/drawing/2014/chart" uri="{C3380CC4-5D6E-409C-BE32-E72D297353CC}">
              <c16:uniqueId val="{00000001-C135-4642-A16B-FAD01584C5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4.34</c:v>
                </c:pt>
                <c:pt idx="1">
                  <c:v>21.01</c:v>
                </c:pt>
                <c:pt idx="2">
                  <c:v>7.85</c:v>
                </c:pt>
                <c:pt idx="3">
                  <c:v>8.93</c:v>
                </c:pt>
                <c:pt idx="4">
                  <c:v>8.8800000000000008</c:v>
                </c:pt>
              </c:numCache>
            </c:numRef>
          </c:val>
          <c:extLst>
            <c:ext xmlns:c16="http://schemas.microsoft.com/office/drawing/2014/chart" uri="{C3380CC4-5D6E-409C-BE32-E72D297353CC}">
              <c16:uniqueId val="{00000000-12E6-4559-BE50-9949ED0175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125.88</c:v>
                </c:pt>
                <c:pt idx="1">
                  <c:v>86.34</c:v>
                </c:pt>
                <c:pt idx="2">
                  <c:v>88.56</c:v>
                </c:pt>
                <c:pt idx="3">
                  <c:v>81.260000000000005</c:v>
                </c:pt>
                <c:pt idx="4">
                  <c:v>92.61</c:v>
                </c:pt>
              </c:numCache>
            </c:numRef>
          </c:val>
          <c:smooth val="0"/>
          <c:extLst>
            <c:ext xmlns:c16="http://schemas.microsoft.com/office/drawing/2014/chart" uri="{C3380CC4-5D6E-409C-BE32-E72D297353CC}">
              <c16:uniqueId val="{00000001-12E6-4559-BE50-9949ED0175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6318.04</c:v>
                </c:pt>
                <c:pt idx="1">
                  <c:v>6189.76</c:v>
                </c:pt>
                <c:pt idx="2">
                  <c:v>6739.07</c:v>
                </c:pt>
                <c:pt idx="3">
                  <c:v>6408.86</c:v>
                </c:pt>
                <c:pt idx="4">
                  <c:v>6565.34</c:v>
                </c:pt>
              </c:numCache>
            </c:numRef>
          </c:val>
          <c:extLst>
            <c:ext xmlns:c16="http://schemas.microsoft.com/office/drawing/2014/chart" uri="{C3380CC4-5D6E-409C-BE32-E72D297353CC}">
              <c16:uniqueId val="{00000000-8592-473C-843B-11FC2CC91A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1837.88</c:v>
                </c:pt>
                <c:pt idx="3">
                  <c:v>1748.51</c:v>
                </c:pt>
                <c:pt idx="4">
                  <c:v>1640.16</c:v>
                </c:pt>
              </c:numCache>
            </c:numRef>
          </c:val>
          <c:smooth val="0"/>
          <c:extLst>
            <c:ext xmlns:c16="http://schemas.microsoft.com/office/drawing/2014/chart" uri="{C3380CC4-5D6E-409C-BE32-E72D297353CC}">
              <c16:uniqueId val="{00000001-8592-473C-843B-11FC2CC91A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13.39</c:v>
                </c:pt>
                <c:pt idx="1">
                  <c:v>15.27</c:v>
                </c:pt>
                <c:pt idx="2">
                  <c:v>13.7</c:v>
                </c:pt>
                <c:pt idx="3">
                  <c:v>13.53</c:v>
                </c:pt>
                <c:pt idx="4">
                  <c:v>12.8</c:v>
                </c:pt>
              </c:numCache>
            </c:numRef>
          </c:val>
          <c:extLst>
            <c:ext xmlns:c16="http://schemas.microsoft.com/office/drawing/2014/chart" uri="{C3380CC4-5D6E-409C-BE32-E72D297353CC}">
              <c16:uniqueId val="{00000000-62F2-49CC-8FD0-E02DD739AF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35.03</c:v>
                </c:pt>
                <c:pt idx="3">
                  <c:v>34.99</c:v>
                </c:pt>
                <c:pt idx="4">
                  <c:v>38.270000000000003</c:v>
                </c:pt>
              </c:numCache>
            </c:numRef>
          </c:val>
          <c:smooth val="0"/>
          <c:extLst>
            <c:ext xmlns:c16="http://schemas.microsoft.com/office/drawing/2014/chart" uri="{C3380CC4-5D6E-409C-BE32-E72D297353CC}">
              <c16:uniqueId val="{00000001-62F2-49CC-8FD0-E02DD739AF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1990.81</c:v>
                </c:pt>
                <c:pt idx="1">
                  <c:v>1681.93</c:v>
                </c:pt>
                <c:pt idx="2">
                  <c:v>1862.75</c:v>
                </c:pt>
                <c:pt idx="3">
                  <c:v>1916.38</c:v>
                </c:pt>
                <c:pt idx="4">
                  <c:v>2143.7600000000002</c:v>
                </c:pt>
              </c:numCache>
            </c:numRef>
          </c:val>
          <c:extLst>
            <c:ext xmlns:c16="http://schemas.microsoft.com/office/drawing/2014/chart" uri="{C3380CC4-5D6E-409C-BE32-E72D297353CC}">
              <c16:uniqueId val="{00000000-845A-49A4-A38B-CCBBC4C2D7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525.22</c:v>
                </c:pt>
                <c:pt idx="3">
                  <c:v>520.91999999999996</c:v>
                </c:pt>
                <c:pt idx="4">
                  <c:v>486.77</c:v>
                </c:pt>
              </c:numCache>
            </c:numRef>
          </c:val>
          <c:smooth val="0"/>
          <c:extLst>
            <c:ext xmlns:c16="http://schemas.microsoft.com/office/drawing/2014/chart" uri="{C3380CC4-5D6E-409C-BE32-E72D297353CC}">
              <c16:uniqueId val="{00000001-845A-49A4-A38B-CCBBC4C2D7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兵庫県　香美町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小規模集合排水処理</v>
      </c>
      <c r="Q8" s="66"/>
      <c r="R8" s="66"/>
      <c r="S8" s="66"/>
      <c r="T8" s="66"/>
      <c r="U8" s="66"/>
      <c r="V8" s="66"/>
      <c r="W8" s="66" t="str">
        <f>データ!L6</f>
        <v>I2</v>
      </c>
      <c r="X8" s="66"/>
      <c r="Y8" s="66"/>
      <c r="Z8" s="66"/>
      <c r="AA8" s="66"/>
      <c r="AB8" s="66"/>
      <c r="AC8" s="66"/>
      <c r="AD8" s="67" t="str">
        <f>データ!$M$6</f>
        <v>非設置</v>
      </c>
      <c r="AE8" s="67"/>
      <c r="AF8" s="67"/>
      <c r="AG8" s="67"/>
      <c r="AH8" s="67"/>
      <c r="AI8" s="67"/>
      <c r="AJ8" s="67"/>
      <c r="AK8" s="3"/>
      <c r="AL8" s="63">
        <f>データ!S6</f>
        <v>16898</v>
      </c>
      <c r="AM8" s="63"/>
      <c r="AN8" s="63"/>
      <c r="AO8" s="63"/>
      <c r="AP8" s="63"/>
      <c r="AQ8" s="63"/>
      <c r="AR8" s="63"/>
      <c r="AS8" s="63"/>
      <c r="AT8" s="62">
        <f>データ!T6</f>
        <v>368.77</v>
      </c>
      <c r="AU8" s="62"/>
      <c r="AV8" s="62"/>
      <c r="AW8" s="62"/>
      <c r="AX8" s="62"/>
      <c r="AY8" s="62"/>
      <c r="AZ8" s="62"/>
      <c r="BA8" s="62"/>
      <c r="BB8" s="62">
        <f>データ!U6</f>
        <v>45.82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-12.9</v>
      </c>
      <c r="J10" s="62"/>
      <c r="K10" s="62"/>
      <c r="L10" s="62"/>
      <c r="M10" s="62"/>
      <c r="N10" s="62"/>
      <c r="O10" s="62"/>
      <c r="P10" s="62">
        <f>データ!P6</f>
        <v>0.17</v>
      </c>
      <c r="Q10" s="62"/>
      <c r="R10" s="62"/>
      <c r="S10" s="62"/>
      <c r="T10" s="62"/>
      <c r="U10" s="62"/>
      <c r="V10" s="62"/>
      <c r="W10" s="62">
        <f>データ!Q6</f>
        <v>106.51</v>
      </c>
      <c r="X10" s="62"/>
      <c r="Y10" s="62"/>
      <c r="Z10" s="62"/>
      <c r="AA10" s="62"/>
      <c r="AB10" s="62"/>
      <c r="AC10" s="62"/>
      <c r="AD10" s="63">
        <f>データ!R6</f>
        <v>4503</v>
      </c>
      <c r="AE10" s="63"/>
      <c r="AF10" s="63"/>
      <c r="AG10" s="63"/>
      <c r="AH10" s="63"/>
      <c r="AI10" s="63"/>
      <c r="AJ10" s="63"/>
      <c r="AK10" s="2"/>
      <c r="AL10" s="63">
        <f>データ!V6</f>
        <v>29</v>
      </c>
      <c r="AM10" s="63"/>
      <c r="AN10" s="63"/>
      <c r="AO10" s="63"/>
      <c r="AP10" s="63"/>
      <c r="AQ10" s="63"/>
      <c r="AR10" s="63"/>
      <c r="AS10" s="63"/>
      <c r="AT10" s="62">
        <f>データ!W6</f>
        <v>0.03</v>
      </c>
      <c r="AU10" s="62"/>
      <c r="AV10" s="62"/>
      <c r="AW10" s="62"/>
      <c r="AX10" s="62"/>
      <c r="AY10" s="62"/>
      <c r="AZ10" s="62"/>
      <c r="BA10" s="62"/>
      <c r="BB10" s="62">
        <f>データ!X6</f>
        <v>966.67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nL4valF6bDolgpK4EQYVNfXZkuNywKxnqKysy/tU512Tgq2D9BUfLdneYKu4z786jXpJOaGX8/psKpSCdD1RKw==" saltValue="3qfqTla1lkyovADqv+d5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285854</v>
      </c>
      <c r="D6" s="33">
        <f t="shared" si="3"/>
        <v>46</v>
      </c>
      <c r="E6" s="33">
        <f t="shared" si="3"/>
        <v>17</v>
      </c>
      <c r="F6" s="33">
        <f t="shared" si="3"/>
        <v>9</v>
      </c>
      <c r="G6" s="33">
        <f t="shared" si="3"/>
        <v>0</v>
      </c>
      <c r="H6" s="33" t="str">
        <f t="shared" si="3"/>
        <v>兵庫県　香美町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-12.9</v>
      </c>
      <c r="P6" s="34">
        <f t="shared" si="3"/>
        <v>0.17</v>
      </c>
      <c r="Q6" s="34">
        <f t="shared" si="3"/>
        <v>106.51</v>
      </c>
      <c r="R6" s="34">
        <f t="shared" si="3"/>
        <v>4503</v>
      </c>
      <c r="S6" s="34">
        <f t="shared" si="3"/>
        <v>16898</v>
      </c>
      <c r="T6" s="34">
        <f t="shared" si="3"/>
        <v>368.77</v>
      </c>
      <c r="U6" s="34">
        <f t="shared" si="3"/>
        <v>45.82</v>
      </c>
      <c r="V6" s="34">
        <f t="shared" si="3"/>
        <v>29</v>
      </c>
      <c r="W6" s="34">
        <f t="shared" si="3"/>
        <v>0.03</v>
      </c>
      <c r="X6" s="34">
        <f t="shared" si="3"/>
        <v>966.67</v>
      </c>
      <c r="Y6" s="35">
        <f>IF(Y7="",NA(),Y7)</f>
        <v>95.32</v>
      </c>
      <c r="Z6" s="35">
        <f t="shared" ref="Z6:AH6" si="4">IF(Z7="",NA(),Z7)</f>
        <v>97.12</v>
      </c>
      <c r="AA6" s="35">
        <f t="shared" si="4"/>
        <v>96.22</v>
      </c>
      <c r="AB6" s="35">
        <f t="shared" si="4"/>
        <v>101.5</v>
      </c>
      <c r="AC6" s="35">
        <f t="shared" si="4"/>
        <v>104.87</v>
      </c>
      <c r="AD6" s="35">
        <f t="shared" si="4"/>
        <v>100.48</v>
      </c>
      <c r="AE6" s="35">
        <f t="shared" si="4"/>
        <v>94.96</v>
      </c>
      <c r="AF6" s="35">
        <f t="shared" si="4"/>
        <v>91.26</v>
      </c>
      <c r="AG6" s="35">
        <f t="shared" si="4"/>
        <v>99.2</v>
      </c>
      <c r="AH6" s="35">
        <f t="shared" si="4"/>
        <v>100.42</v>
      </c>
      <c r="AI6" s="34" t="str">
        <f>IF(AI7="","",IF(AI7="-","【-】","【"&amp;SUBSTITUTE(TEXT(AI7,"#,##0.00"),"-","△")&amp;"】"))</f>
        <v>【100.50】</v>
      </c>
      <c r="AJ6" s="35">
        <f>IF(AJ7="",NA(),AJ7)</f>
        <v>6161.43</v>
      </c>
      <c r="AK6" s="35">
        <f t="shared" ref="AK6:AS6" si="5">IF(AK7="",NA(),AK7)</f>
        <v>6335.06</v>
      </c>
      <c r="AL6" s="35">
        <f t="shared" si="5"/>
        <v>6822.9</v>
      </c>
      <c r="AM6" s="35">
        <f t="shared" si="5"/>
        <v>6699.26</v>
      </c>
      <c r="AN6" s="35">
        <f t="shared" si="5"/>
        <v>6847.85</v>
      </c>
      <c r="AO6" s="35">
        <f t="shared" si="5"/>
        <v>2146.5100000000002</v>
      </c>
      <c r="AP6" s="35">
        <f t="shared" si="5"/>
        <v>2162.27</v>
      </c>
      <c r="AQ6" s="35">
        <f t="shared" si="5"/>
        <v>1597.09</v>
      </c>
      <c r="AR6" s="35">
        <f t="shared" si="5"/>
        <v>1500.46</v>
      </c>
      <c r="AS6" s="35">
        <f t="shared" si="5"/>
        <v>762.05</v>
      </c>
      <c r="AT6" s="34" t="str">
        <f>IF(AT7="","",IF(AT7="-","【-】","【"&amp;SUBSTITUTE(TEXT(AT7,"#,##0.00"),"-","△")&amp;"】"))</f>
        <v>【738.47】</v>
      </c>
      <c r="AU6" s="35">
        <f>IF(AU7="",NA(),AU7)</f>
        <v>4.34</v>
      </c>
      <c r="AV6" s="35">
        <f t="shared" ref="AV6:BD6" si="6">IF(AV7="",NA(),AV7)</f>
        <v>21.01</v>
      </c>
      <c r="AW6" s="35">
        <f t="shared" si="6"/>
        <v>7.85</v>
      </c>
      <c r="AX6" s="35">
        <f t="shared" si="6"/>
        <v>8.93</v>
      </c>
      <c r="AY6" s="35">
        <f t="shared" si="6"/>
        <v>8.8800000000000008</v>
      </c>
      <c r="AZ6" s="35">
        <f t="shared" si="6"/>
        <v>125.88</v>
      </c>
      <c r="BA6" s="35">
        <f t="shared" si="6"/>
        <v>86.34</v>
      </c>
      <c r="BB6" s="35">
        <f t="shared" si="6"/>
        <v>88.56</v>
      </c>
      <c r="BC6" s="35">
        <f t="shared" si="6"/>
        <v>81.260000000000005</v>
      </c>
      <c r="BD6" s="35">
        <f t="shared" si="6"/>
        <v>92.61</v>
      </c>
      <c r="BE6" s="34" t="str">
        <f>IF(BE7="","",IF(BE7="-","【-】","【"&amp;SUBSTITUTE(TEXT(BE7,"#,##0.00"),"-","△")&amp;"】"))</f>
        <v>【93.81】</v>
      </c>
      <c r="BF6" s="35">
        <f>IF(BF7="",NA(),BF7)</f>
        <v>6318.04</v>
      </c>
      <c r="BG6" s="35">
        <f t="shared" ref="BG6:BO6" si="7">IF(BG7="",NA(),BG7)</f>
        <v>6189.76</v>
      </c>
      <c r="BH6" s="35">
        <f t="shared" si="7"/>
        <v>6739.07</v>
      </c>
      <c r="BI6" s="35">
        <f t="shared" si="7"/>
        <v>6408.86</v>
      </c>
      <c r="BJ6" s="35">
        <f t="shared" si="7"/>
        <v>6565.34</v>
      </c>
      <c r="BK6" s="35">
        <f t="shared" si="7"/>
        <v>4170.3999999999996</v>
      </c>
      <c r="BL6" s="35">
        <f t="shared" si="7"/>
        <v>2559.94</v>
      </c>
      <c r="BM6" s="35">
        <f t="shared" si="7"/>
        <v>1837.88</v>
      </c>
      <c r="BN6" s="35">
        <f t="shared" si="7"/>
        <v>1748.51</v>
      </c>
      <c r="BO6" s="35">
        <f t="shared" si="7"/>
        <v>1640.16</v>
      </c>
      <c r="BP6" s="34" t="str">
        <f>IF(BP7="","",IF(BP7="-","【-】","【"&amp;SUBSTITUTE(TEXT(BP7,"#,##0.00"),"-","△")&amp;"】"))</f>
        <v>【1,650.58】</v>
      </c>
      <c r="BQ6" s="35">
        <f>IF(BQ7="",NA(),BQ7)</f>
        <v>13.39</v>
      </c>
      <c r="BR6" s="35">
        <f t="shared" ref="BR6:BZ6" si="8">IF(BR7="",NA(),BR7)</f>
        <v>15.27</v>
      </c>
      <c r="BS6" s="35">
        <f t="shared" si="8"/>
        <v>13.7</v>
      </c>
      <c r="BT6" s="35">
        <f t="shared" si="8"/>
        <v>13.53</v>
      </c>
      <c r="BU6" s="35">
        <f t="shared" si="8"/>
        <v>12.8</v>
      </c>
      <c r="BV6" s="35">
        <f t="shared" si="8"/>
        <v>32.14</v>
      </c>
      <c r="BW6" s="35">
        <f t="shared" si="8"/>
        <v>37.82</v>
      </c>
      <c r="BX6" s="35">
        <f t="shared" si="8"/>
        <v>35.03</v>
      </c>
      <c r="BY6" s="35">
        <f t="shared" si="8"/>
        <v>34.99</v>
      </c>
      <c r="BZ6" s="35">
        <f t="shared" si="8"/>
        <v>38.270000000000003</v>
      </c>
      <c r="CA6" s="34" t="str">
        <f>IF(CA7="","",IF(CA7="-","【-】","【"&amp;SUBSTITUTE(TEXT(CA7,"#,##0.00"),"-","△")&amp;"】"))</f>
        <v>【38.66】</v>
      </c>
      <c r="CB6" s="35">
        <f>IF(CB7="",NA(),CB7)</f>
        <v>1990.81</v>
      </c>
      <c r="CC6" s="35">
        <f t="shared" ref="CC6:CK6" si="9">IF(CC7="",NA(),CC7)</f>
        <v>1681.93</v>
      </c>
      <c r="CD6" s="35">
        <f t="shared" si="9"/>
        <v>1862.75</v>
      </c>
      <c r="CE6" s="35">
        <f t="shared" si="9"/>
        <v>1916.38</v>
      </c>
      <c r="CF6" s="35">
        <f t="shared" si="9"/>
        <v>2143.7600000000002</v>
      </c>
      <c r="CG6" s="35">
        <f t="shared" si="9"/>
        <v>562.9</v>
      </c>
      <c r="CH6" s="35">
        <f t="shared" si="9"/>
        <v>482.51</v>
      </c>
      <c r="CI6" s="35">
        <f t="shared" si="9"/>
        <v>525.22</v>
      </c>
      <c r="CJ6" s="35">
        <f t="shared" si="9"/>
        <v>520.91999999999996</v>
      </c>
      <c r="CK6" s="35">
        <f t="shared" si="9"/>
        <v>486.77</v>
      </c>
      <c r="CL6" s="34" t="str">
        <f>IF(CL7="","",IF(CL7="-","【-】","【"&amp;SUBSTITUTE(TEXT(CL7,"#,##0.00"),"-","△")&amp;"】"))</f>
        <v>【481.20】</v>
      </c>
      <c r="CM6" s="35">
        <f>IF(CM7="",NA(),CM7)</f>
        <v>14.29</v>
      </c>
      <c r="CN6" s="35">
        <f t="shared" ref="CN6:CV6" si="10">IF(CN7="",NA(),CN7)</f>
        <v>12.7</v>
      </c>
      <c r="CO6" s="35">
        <f t="shared" si="10"/>
        <v>12.7</v>
      </c>
      <c r="CP6" s="35">
        <f t="shared" si="10"/>
        <v>11.11</v>
      </c>
      <c r="CQ6" s="35">
        <f t="shared" si="10"/>
        <v>9.52</v>
      </c>
      <c r="CR6" s="35">
        <f t="shared" si="10"/>
        <v>39.450000000000003</v>
      </c>
      <c r="CS6" s="35">
        <f t="shared" si="10"/>
        <v>39.15</v>
      </c>
      <c r="CT6" s="35">
        <f t="shared" si="10"/>
        <v>35.340000000000003</v>
      </c>
      <c r="CU6" s="35">
        <f t="shared" si="10"/>
        <v>34.68</v>
      </c>
      <c r="CV6" s="35">
        <f t="shared" si="10"/>
        <v>34.700000000000003</v>
      </c>
      <c r="CW6" s="34" t="str">
        <f>IF(CW7="","",IF(CW7="-","【-】","【"&amp;SUBSTITUTE(TEXT(CW7,"#,##0.00"),"-","△")&amp;"】"))</f>
        <v>【34.97】</v>
      </c>
      <c r="CX6" s="35">
        <f>IF(CX7="",NA(),CX7)</f>
        <v>92.11</v>
      </c>
      <c r="CY6" s="35">
        <f t="shared" ref="CY6:DG6" si="11">IF(CY7="",NA(),CY7)</f>
        <v>84.21</v>
      </c>
      <c r="CZ6" s="35">
        <f t="shared" si="11"/>
        <v>85.29</v>
      </c>
      <c r="DA6" s="35">
        <f t="shared" si="11"/>
        <v>86.67</v>
      </c>
      <c r="DB6" s="35">
        <f t="shared" si="11"/>
        <v>82.76</v>
      </c>
      <c r="DC6" s="35">
        <f t="shared" si="11"/>
        <v>90.48</v>
      </c>
      <c r="DD6" s="35">
        <f t="shared" si="11"/>
        <v>89.54</v>
      </c>
      <c r="DE6" s="35">
        <f t="shared" si="11"/>
        <v>91.52</v>
      </c>
      <c r="DF6" s="35">
        <f t="shared" si="11"/>
        <v>90.33</v>
      </c>
      <c r="DG6" s="35">
        <f t="shared" si="11"/>
        <v>90.04</v>
      </c>
      <c r="DH6" s="34" t="str">
        <f>IF(DH7="","",IF(DH7="-","【-】","【"&amp;SUBSTITUTE(TEXT(DH7,"#,##0.00"),"-","△")&amp;"】"))</f>
        <v>【89.89】</v>
      </c>
      <c r="DI6" s="35">
        <f>IF(DI7="",NA(),DI7)</f>
        <v>17.55</v>
      </c>
      <c r="DJ6" s="35">
        <f t="shared" ref="DJ6:DR6" si="12">IF(DJ7="",NA(),DJ7)</f>
        <v>21.17</v>
      </c>
      <c r="DK6" s="35">
        <f t="shared" si="12"/>
        <v>24.79</v>
      </c>
      <c r="DL6" s="35">
        <f t="shared" si="12"/>
        <v>28.3</v>
      </c>
      <c r="DM6" s="35">
        <f t="shared" si="12"/>
        <v>31.65</v>
      </c>
      <c r="DN6" s="35">
        <f t="shared" si="12"/>
        <v>30.5</v>
      </c>
      <c r="DO6" s="35">
        <f t="shared" si="12"/>
        <v>31.15</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285854</v>
      </c>
      <c r="D7" s="37">
        <v>46</v>
      </c>
      <c r="E7" s="37">
        <v>17</v>
      </c>
      <c r="F7" s="37">
        <v>9</v>
      </c>
      <c r="G7" s="37">
        <v>0</v>
      </c>
      <c r="H7" s="37" t="s">
        <v>96</v>
      </c>
      <c r="I7" s="37" t="s">
        <v>97</v>
      </c>
      <c r="J7" s="37" t="s">
        <v>98</v>
      </c>
      <c r="K7" s="37" t="s">
        <v>99</v>
      </c>
      <c r="L7" s="37" t="s">
        <v>100</v>
      </c>
      <c r="M7" s="37" t="s">
        <v>101</v>
      </c>
      <c r="N7" s="38" t="s">
        <v>102</v>
      </c>
      <c r="O7" s="38">
        <v>-12.9</v>
      </c>
      <c r="P7" s="38">
        <v>0.17</v>
      </c>
      <c r="Q7" s="38">
        <v>106.51</v>
      </c>
      <c r="R7" s="38">
        <v>4503</v>
      </c>
      <c r="S7" s="38">
        <v>16898</v>
      </c>
      <c r="T7" s="38">
        <v>368.77</v>
      </c>
      <c r="U7" s="38">
        <v>45.82</v>
      </c>
      <c r="V7" s="38">
        <v>29</v>
      </c>
      <c r="W7" s="38">
        <v>0.03</v>
      </c>
      <c r="X7" s="38">
        <v>966.67</v>
      </c>
      <c r="Y7" s="38">
        <v>95.32</v>
      </c>
      <c r="Z7" s="38">
        <v>97.12</v>
      </c>
      <c r="AA7" s="38">
        <v>96.22</v>
      </c>
      <c r="AB7" s="38">
        <v>101.5</v>
      </c>
      <c r="AC7" s="38">
        <v>104.87</v>
      </c>
      <c r="AD7" s="38">
        <v>100.48</v>
      </c>
      <c r="AE7" s="38">
        <v>94.96</v>
      </c>
      <c r="AF7" s="38">
        <v>91.26</v>
      </c>
      <c r="AG7" s="38">
        <v>99.2</v>
      </c>
      <c r="AH7" s="38">
        <v>100.42</v>
      </c>
      <c r="AI7" s="38">
        <v>100.5</v>
      </c>
      <c r="AJ7" s="38">
        <v>6161.43</v>
      </c>
      <c r="AK7" s="38">
        <v>6335.06</v>
      </c>
      <c r="AL7" s="38">
        <v>6822.9</v>
      </c>
      <c r="AM7" s="38">
        <v>6699.26</v>
      </c>
      <c r="AN7" s="38">
        <v>6847.85</v>
      </c>
      <c r="AO7" s="38">
        <v>2146.5100000000002</v>
      </c>
      <c r="AP7" s="38">
        <v>2162.27</v>
      </c>
      <c r="AQ7" s="38">
        <v>1597.09</v>
      </c>
      <c r="AR7" s="38">
        <v>1500.46</v>
      </c>
      <c r="AS7" s="38">
        <v>762.05</v>
      </c>
      <c r="AT7" s="38">
        <v>738.47</v>
      </c>
      <c r="AU7" s="38">
        <v>4.34</v>
      </c>
      <c r="AV7" s="38">
        <v>21.01</v>
      </c>
      <c r="AW7" s="38">
        <v>7.85</v>
      </c>
      <c r="AX7" s="38">
        <v>8.93</v>
      </c>
      <c r="AY7" s="38">
        <v>8.8800000000000008</v>
      </c>
      <c r="AZ7" s="38">
        <v>125.88</v>
      </c>
      <c r="BA7" s="38">
        <v>86.34</v>
      </c>
      <c r="BB7" s="38">
        <v>88.56</v>
      </c>
      <c r="BC7" s="38">
        <v>81.260000000000005</v>
      </c>
      <c r="BD7" s="38">
        <v>92.61</v>
      </c>
      <c r="BE7" s="38">
        <v>93.81</v>
      </c>
      <c r="BF7" s="38">
        <v>6318.04</v>
      </c>
      <c r="BG7" s="38">
        <v>6189.76</v>
      </c>
      <c r="BH7" s="38">
        <v>6739.07</v>
      </c>
      <c r="BI7" s="38">
        <v>6408.86</v>
      </c>
      <c r="BJ7" s="38">
        <v>6565.34</v>
      </c>
      <c r="BK7" s="38">
        <v>4170.3999999999996</v>
      </c>
      <c r="BL7" s="38">
        <v>2559.94</v>
      </c>
      <c r="BM7" s="38">
        <v>1837.88</v>
      </c>
      <c r="BN7" s="38">
        <v>1748.51</v>
      </c>
      <c r="BO7" s="38">
        <v>1640.16</v>
      </c>
      <c r="BP7" s="38">
        <v>1650.58</v>
      </c>
      <c r="BQ7" s="38">
        <v>13.39</v>
      </c>
      <c r="BR7" s="38">
        <v>15.27</v>
      </c>
      <c r="BS7" s="38">
        <v>13.7</v>
      </c>
      <c r="BT7" s="38">
        <v>13.53</v>
      </c>
      <c r="BU7" s="38">
        <v>12.8</v>
      </c>
      <c r="BV7" s="38">
        <v>32.14</v>
      </c>
      <c r="BW7" s="38">
        <v>37.82</v>
      </c>
      <c r="BX7" s="38">
        <v>35.03</v>
      </c>
      <c r="BY7" s="38">
        <v>34.99</v>
      </c>
      <c r="BZ7" s="38">
        <v>38.270000000000003</v>
      </c>
      <c r="CA7" s="38">
        <v>38.659999999999997</v>
      </c>
      <c r="CB7" s="38">
        <v>1990.81</v>
      </c>
      <c r="CC7" s="38">
        <v>1681.93</v>
      </c>
      <c r="CD7" s="38">
        <v>1862.75</v>
      </c>
      <c r="CE7" s="38">
        <v>1916.38</v>
      </c>
      <c r="CF7" s="38">
        <v>2143.7600000000002</v>
      </c>
      <c r="CG7" s="38">
        <v>562.9</v>
      </c>
      <c r="CH7" s="38">
        <v>482.51</v>
      </c>
      <c r="CI7" s="38">
        <v>525.22</v>
      </c>
      <c r="CJ7" s="38">
        <v>520.91999999999996</v>
      </c>
      <c r="CK7" s="38">
        <v>486.77</v>
      </c>
      <c r="CL7" s="38">
        <v>481.2</v>
      </c>
      <c r="CM7" s="38">
        <v>14.29</v>
      </c>
      <c r="CN7" s="38">
        <v>12.7</v>
      </c>
      <c r="CO7" s="38">
        <v>12.7</v>
      </c>
      <c r="CP7" s="38">
        <v>11.11</v>
      </c>
      <c r="CQ7" s="38">
        <v>9.52</v>
      </c>
      <c r="CR7" s="38">
        <v>39.450000000000003</v>
      </c>
      <c r="CS7" s="38">
        <v>39.15</v>
      </c>
      <c r="CT7" s="38">
        <v>35.340000000000003</v>
      </c>
      <c r="CU7" s="38">
        <v>34.68</v>
      </c>
      <c r="CV7" s="38">
        <v>34.700000000000003</v>
      </c>
      <c r="CW7" s="38">
        <v>34.97</v>
      </c>
      <c r="CX7" s="38">
        <v>92.11</v>
      </c>
      <c r="CY7" s="38">
        <v>84.21</v>
      </c>
      <c r="CZ7" s="38">
        <v>85.29</v>
      </c>
      <c r="DA7" s="38">
        <v>86.67</v>
      </c>
      <c r="DB7" s="38">
        <v>82.76</v>
      </c>
      <c r="DC7" s="38">
        <v>90.48</v>
      </c>
      <c r="DD7" s="38">
        <v>89.54</v>
      </c>
      <c r="DE7" s="38">
        <v>91.52</v>
      </c>
      <c r="DF7" s="38">
        <v>90.33</v>
      </c>
      <c r="DG7" s="38">
        <v>90.04</v>
      </c>
      <c r="DH7" s="38">
        <v>89.89</v>
      </c>
      <c r="DI7" s="38">
        <v>17.55</v>
      </c>
      <c r="DJ7" s="38">
        <v>21.17</v>
      </c>
      <c r="DK7" s="38">
        <v>24.79</v>
      </c>
      <c r="DL7" s="38">
        <v>28.3</v>
      </c>
      <c r="DM7" s="38">
        <v>31.65</v>
      </c>
      <c r="DN7" s="38">
        <v>30.5</v>
      </c>
      <c r="DO7" s="38">
        <v>31.15</v>
      </c>
      <c r="DP7" s="38">
        <v>30.28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2021-12-03T07:38:01Z</dcterms:created>
  <dcterms:modified xsi:type="dcterms:W3CDTF">2022-01-13T12:53:23Z</dcterms:modified>
  <cp:category/>
</cp:coreProperties>
</file>