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yasunori_tanihara\Desktop\（2022.01.07）【依頼】経営比較分析表（R2決算）について（〆1月24日（月）中）\R2経営分析比較表一式\香美町提出用\"/>
    </mc:Choice>
  </mc:AlternateContent>
  <xr:revisionPtr revIDLastSave="0" documentId="13_ncr:1_{90CA9A4A-225B-471B-9432-20C445C95B12}" xr6:coauthVersionLast="47" xr6:coauthVersionMax="47" xr10:uidLastSave="{00000000-0000-0000-0000-000000000000}"/>
  <workbookProtection workbookAlgorithmName="SHA-512" workbookHashValue="iHzvEEcV0pXUDTNhZhPuRlVqqhzG8nvU6+gD5zPJGssNRX087ODl0nP8PL24d0AzzIcnlHPWUiXi4ZEb+eapSg==" workbookSaltValue="yxzr4zlz/K5waAei27q+ug=="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E85" i="4"/>
  <c r="BB10" i="4"/>
  <c r="AT10" i="4"/>
  <c r="AD10" i="4"/>
  <c r="P10" i="4"/>
  <c r="B10" i="4"/>
  <c r="AT8" i="4"/>
  <c r="AL8" i="4"/>
  <c r="W8" i="4"/>
  <c r="P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<sst xmlns="http://schemas.openxmlformats.org/spreadsheetml/2006/main" count="231" uniqueCount="118">
  <si>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</si>
  <si>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</si>
  <si>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</si>
  <si>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</si>
  <si>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</si>
  <si>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</si>
  <si>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</si>
  <si>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</si>
  <si>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</si>
  <si>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</si>
  <si>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</si>
  <si>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</si>
  <si>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</si>
  <si>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</si>
  <si>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</si>
  <si>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</si>
  <si>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</si>
  <si>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</si>
  <si>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</si>
  <si>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</si>
  <si>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</si>
  <si>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</si>
  <si>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</si>
  <si>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</si>
  <si>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</si>
  <si>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</si>
  <si>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</si>
  <si>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</si>
  <si>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</si>
  <si>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</si>
  <si>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</si>
  <si>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</si>
  <si>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</si>
  <si>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</si>
  <si>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</si>
  <si>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</si>
  <si>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</si>
  <si>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</si>
  <si>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</si>
  <si>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</si>
  <si>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</si>
  <si>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</si>
  <si>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</si>
  <si>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</si>
  <si>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</si>
  <si>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</si>
  <si>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</si>
  <si>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</si>
  <si>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</si>
  <si>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</si>
  <si>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</si>
  <si>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</si>
  <si>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</si>
  <si>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</si>
  <si>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</si>
  <si>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</si>
  <si>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</si>
  <si>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</si>
  <si>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</si>
  <si>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</si>
  <si>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</si>
  <si>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</si>
  <si>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</si>
  <si>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</si>
  <si>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</si>
  <si>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</si>
  <si>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</si>
  <si>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</si>
  <si>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</si>
  <si>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</si>
  <si>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</si>
  <si>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</si>
  <si>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</si>
  <si>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</si>
  <si>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</si>
  <si>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</si>
  <si>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</si>
  <si>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</si>
  <si>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</si>
  <si>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</si>
  <si>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</si>
  <si>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</si>
  <si>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</si>
  <si>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</si>
  <si>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</si>
  <si>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</si>
  <si>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</si>
  <si>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</si>
  <si>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</si>
  <si>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</si>
  <si>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</si>
  <si>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</si>
  <si>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</si>
  <si>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</si>
  <si>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</si>
  <si>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</si>
  <si>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</si>
  <si>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</si>
  <si>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</si>
  <si>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</si>
  <si>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</si>
  <si>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</si>
  <si>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</si>
  <si>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</si>
  <si>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</si>
  <si>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</si>
  <si>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</si>
  <si>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</si>
  <si>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</si>
  <si>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</si>
  <si>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</si>
  <si>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</si>
  <si>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</si>
  <si>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</si>
  <si>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</si>
  <si>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は119.12％となり、100％超え（単年度収支が黒字）となっており、前年度からは21.20ﾎﾟｲﾝﾄ増加している。令和2年度以降は比率の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2,273.53％となり、類似団体平均、全国平均を大幅に上回っている。比率の分子である累積欠損金に影響する純損益は、令和2年度以降は減価償却費が減少する傾向にあることから、比率の増減は横ばいになることが見込まれる。
　流動比率は9.75％となり、100％を大きく下回っている（令和2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企業債残高対事業規模比率は、一般会計等が負担することが見込まれる企業債残高の割合が減少した影響から1,740.70％となり、前年度からは70.15ﾎﾟｲﾝﾄ減少している。
　経費回収率は53.42％となり、100％未満（費用が使用料収入以外（繰入金等）で賄われている）となっていて、類似団体平均、全国平均程度となっている。また、汚水処理原価は429.11円となり、類似団体平均、全国平均を大きく上回っている。今後は、令和2年度末で89.12％となっている水洗化率を少しでも向上させることができるような取組（接続促進）を進めることで、有収水量の確保、使用料収入の確保につなげていきたいと考えている。
</t>
    <rPh sb="23" eb="24">
      <t>コ</t>
    </rPh>
    <rPh sb="32" eb="33">
      <t>クロ</t>
    </rPh>
    <rPh sb="534" eb="536">
      <t>ゲンショウ</t>
    </rPh>
    <phoneticPr fontId="4"/>
  </si>
  <si>
    <t>　農業集落排水事業（5処理区）は供用開始（最初：平成10年3月、最終：平成15年8月)から23年が経過したところであるが、有形固定資産減価償却率は28.17％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</si>
  <si>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23年が経過したところで、水洗化率は89.12％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</si>
</sst>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2-4660-850A-B0148505C3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4E2-4660-850A-B0148505C3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35.159999999999997</c:v>
                </c:pt>
                <c:pt idx="1">
                  <c:v>35.450000000000003</c:v>
                </c:pt>
                <c:pt idx="2">
                  <c:v>31.87</c:v>
                </c:pt>
                <c:pt idx="3">
                  <c:v>30.93</c:v>
                </c:pt>
                <c:pt idx="4">
                  <c:v>30.93</c:v>
                </c:pt>
              </c:numCache>
            </c:numRef>
          </c:val>
          <c:extLst>
            <c:ext xmlns:c16="http://schemas.microsoft.com/office/drawing/2014/chart" uri="{C3380CC4-5D6E-409C-BE32-E72D297353CC}">
              <c16:uniqueId val="{00000000-DE6E-43F7-AA06-98646A6B86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E6E-43F7-AA06-98646A6B86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90.15</c:v>
                </c:pt>
                <c:pt idx="1">
                  <c:v>87.8</c:v>
                </c:pt>
                <c:pt idx="2">
                  <c:v>88.17</c:v>
                </c:pt>
                <c:pt idx="3">
                  <c:v>88.78</c:v>
                </c:pt>
                <c:pt idx="4">
                  <c:v>89.12</c:v>
                </c:pt>
              </c:numCache>
            </c:numRef>
          </c:val>
          <c:extLst>
            <c:ext xmlns:c16="http://schemas.microsoft.com/office/drawing/2014/chart" uri="{C3380CC4-5D6E-409C-BE32-E72D297353CC}">
              <c16:uniqueId val="{00000000-0B31-41AB-B83A-898153C135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B31-41AB-B83A-898153C135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95.14</c:v>
                </c:pt>
                <c:pt idx="1">
                  <c:v>95.97</c:v>
                </c:pt>
                <c:pt idx="2">
                  <c:v>97.89</c:v>
                </c:pt>
                <c:pt idx="3">
                  <c:v>97.92</c:v>
                </c:pt>
                <c:pt idx="4">
                  <c:v>119.12</c:v>
                </c:pt>
              </c:numCache>
            </c:numRef>
          </c:val>
          <c:extLst>
            <c:ext xmlns:c16="http://schemas.microsoft.com/office/drawing/2014/chart" uri="{C3380CC4-5D6E-409C-BE32-E72D297353CC}">
              <c16:uniqueId val="{00000000-43E1-4229-8E77-63CA4954CA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43E1-4229-8E77-63CA4954CA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15.41</c:v>
                </c:pt>
                <c:pt idx="1">
                  <c:v>19.05</c:v>
                </c:pt>
                <c:pt idx="2">
                  <c:v>22.3</c:v>
                </c:pt>
                <c:pt idx="3">
                  <c:v>25.53</c:v>
                </c:pt>
                <c:pt idx="4">
                  <c:v>28.17</c:v>
                </c:pt>
              </c:numCache>
            </c:numRef>
          </c:val>
          <c:extLst>
            <c:ext xmlns:c16="http://schemas.microsoft.com/office/drawing/2014/chart" uri="{C3380CC4-5D6E-409C-BE32-E72D297353CC}">
              <c16:uniqueId val="{00000000-AD1E-436C-AD4C-EF22788385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AD1E-436C-AD4C-EF22788385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CC-4920-82F8-72E49C3DBB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CC-4920-82F8-72E49C3DBB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2175.6799999999998</c:v>
                </c:pt>
                <c:pt idx="1">
                  <c:v>2218.4299999999998</c:v>
                </c:pt>
                <c:pt idx="2">
                  <c:v>2317.9699999999998</c:v>
                </c:pt>
                <c:pt idx="3">
                  <c:v>2433.59</c:v>
                </c:pt>
                <c:pt idx="4">
                  <c:v>2273.5300000000002</c:v>
                </c:pt>
              </c:numCache>
            </c:numRef>
          </c:val>
          <c:extLst>
            <c:ext xmlns:c16="http://schemas.microsoft.com/office/drawing/2014/chart" uri="{C3380CC4-5D6E-409C-BE32-E72D297353CC}">
              <c16:uniqueId val="{00000000-9214-47E9-8A0A-88679E5267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9214-47E9-8A0A-88679E5267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0.65</c:v>
                </c:pt>
                <c:pt idx="1">
                  <c:v>0.03</c:v>
                </c:pt>
                <c:pt idx="2">
                  <c:v>5.1100000000000003</c:v>
                </c:pt>
                <c:pt idx="3">
                  <c:v>8.5299999999999994</c:v>
                </c:pt>
                <c:pt idx="4">
                  <c:v>9.75</c:v>
                </c:pt>
              </c:numCache>
            </c:numRef>
          </c:val>
          <c:extLst>
            <c:ext xmlns:c16="http://schemas.microsoft.com/office/drawing/2014/chart" uri="{C3380CC4-5D6E-409C-BE32-E72D297353CC}">
              <c16:uniqueId val="{00000000-22B6-4E92-92F5-C807E0978A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22B6-4E92-92F5-C807E0978A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1701.97</c:v>
                </c:pt>
                <c:pt idx="1">
                  <c:v>1653.51</c:v>
                </c:pt>
                <c:pt idx="2">
                  <c:v>1778.23</c:v>
                </c:pt>
                <c:pt idx="3">
                  <c:v>1810.85</c:v>
                </c:pt>
                <c:pt idx="4">
                  <c:v>1740.7</c:v>
                </c:pt>
              </c:numCache>
            </c:numRef>
          </c:val>
          <c:extLst>
            <c:ext xmlns:c16="http://schemas.microsoft.com/office/drawing/2014/chart" uri="{C3380CC4-5D6E-409C-BE32-E72D297353CC}">
              <c16:uniqueId val="{00000000-2C9F-4605-BBA6-0B4BCD480A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C9F-4605-BBA6-0B4BCD480A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76.11</c:v>
                </c:pt>
                <c:pt idx="1">
                  <c:v>58.87</c:v>
                </c:pt>
                <c:pt idx="2">
                  <c:v>56.19</c:v>
                </c:pt>
                <c:pt idx="3">
                  <c:v>54.56</c:v>
                </c:pt>
                <c:pt idx="4">
                  <c:v>53.42</c:v>
                </c:pt>
              </c:numCache>
            </c:numRef>
          </c:val>
          <c:extLst>
            <c:ext xmlns:c16="http://schemas.microsoft.com/office/drawing/2014/chart" uri="{C3380CC4-5D6E-409C-BE32-E72D297353CC}">
              <c16:uniqueId val="{00000000-B1C2-45DC-8549-06231D3575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1C2-45DC-8549-06231D3575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296.02</c:v>
                </c:pt>
                <c:pt idx="1">
                  <c:v>384.64</c:v>
                </c:pt>
                <c:pt idx="2">
                  <c:v>404.88</c:v>
                </c:pt>
                <c:pt idx="3">
                  <c:v>419.33</c:v>
                </c:pt>
                <c:pt idx="4">
                  <c:v>429.11</c:v>
                </c:pt>
              </c:numCache>
            </c:numRef>
          </c:val>
          <c:extLst>
            <c:ext xmlns:c16="http://schemas.microsoft.com/office/drawing/2014/chart" uri="{C3380CC4-5D6E-409C-BE32-E72D297353CC}">
              <c16:uniqueId val="{00000000-B185-4FED-AD16-670C125FE1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185-4FED-AD16-670C125FE1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兵庫県　香美町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63">
        <f>データ!S6</f>
        <v>16898</v>
      </c>
      <c r="AM8" s="63"/>
      <c r="AN8" s="63"/>
      <c r="AO8" s="63"/>
      <c r="AP8" s="63"/>
      <c r="AQ8" s="63"/>
      <c r="AR8" s="63"/>
      <c r="AS8" s="63"/>
      <c r="AT8" s="62">
        <f>データ!T6</f>
        <v>368.77</v>
      </c>
      <c r="AU8" s="62"/>
      <c r="AV8" s="62"/>
      <c r="AW8" s="62"/>
      <c r="AX8" s="62"/>
      <c r="AY8" s="62"/>
      <c r="AZ8" s="62"/>
      <c r="BA8" s="62"/>
      <c r="BB8" s="62">
        <f>データ!U6</f>
        <v>45.82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22.5</v>
      </c>
      <c r="J10" s="62"/>
      <c r="K10" s="62"/>
      <c r="L10" s="62"/>
      <c r="M10" s="62"/>
      <c r="N10" s="62"/>
      <c r="O10" s="62"/>
      <c r="P10" s="62">
        <f>データ!P6</f>
        <v>9.41</v>
      </c>
      <c r="Q10" s="62"/>
      <c r="R10" s="62"/>
      <c r="S10" s="62"/>
      <c r="T10" s="62"/>
      <c r="U10" s="62"/>
      <c r="V10" s="62"/>
      <c r="W10" s="62">
        <f>データ!Q6</f>
        <v>82.54</v>
      </c>
      <c r="X10" s="62"/>
      <c r="Y10" s="62"/>
      <c r="Z10" s="62"/>
      <c r="AA10" s="62"/>
      <c r="AB10" s="62"/>
      <c r="AC10" s="62"/>
      <c r="AD10" s="63">
        <f>データ!R6</f>
        <v>4503</v>
      </c>
      <c r="AE10" s="63"/>
      <c r="AF10" s="63"/>
      <c r="AG10" s="63"/>
      <c r="AH10" s="63"/>
      <c r="AI10" s="63"/>
      <c r="AJ10" s="63"/>
      <c r="AK10" s="2"/>
      <c r="AL10" s="63">
        <f>データ!V6</f>
        <v>1571</v>
      </c>
      <c r="AM10" s="63"/>
      <c r="AN10" s="63"/>
      <c r="AO10" s="63"/>
      <c r="AP10" s="63"/>
      <c r="AQ10" s="63"/>
      <c r="AR10" s="63"/>
      <c r="AS10" s="63"/>
      <c r="AT10" s="62">
        <f>データ!W6</f>
        <v>0.55000000000000004</v>
      </c>
      <c r="AU10" s="62"/>
      <c r="AV10" s="62"/>
      <c r="AW10" s="62"/>
      <c r="AX10" s="62"/>
      <c r="AY10" s="62"/>
      <c r="AZ10" s="62"/>
      <c r="BA10" s="62"/>
      <c r="BB10" s="62">
        <f>データ!X6</f>
        <v>2856.36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4Mb9pECFwuLjypfbv3F76DV06EVTkr3fyeUFCjFKtJux7jqI8iGylceKmq6qCZGvfeZ6w+4dy9blu5Bzhn92IQ==" saltValue="ctpCgPl3l402mgKRytM1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285854</v>
      </c>
      <c r="D6" s="33">
        <f t="shared" si="3"/>
        <v>46</v>
      </c>
      <c r="E6" s="33">
        <f t="shared" si="3"/>
        <v>17</v>
      </c>
      <c r="F6" s="33">
        <f t="shared" si="3"/>
        <v>5</v>
      </c>
      <c r="G6" s="33">
        <f t="shared" si="3"/>
        <v>0</v>
      </c>
      <c r="H6" s="33" t="str">
        <f t="shared" si="3"/>
        <v>兵庫県　香美町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22.5</v>
      </c>
      <c r="P6" s="34">
        <f t="shared" si="3"/>
        <v>9.41</v>
      </c>
      <c r="Q6" s="34">
        <f t="shared" si="3"/>
        <v>82.54</v>
      </c>
      <c r="R6" s="34">
        <f t="shared" si="3"/>
        <v>4503</v>
      </c>
      <c r="S6" s="34">
        <f t="shared" si="3"/>
        <v>16898</v>
      </c>
      <c r="T6" s="34">
        <f t="shared" si="3"/>
        <v>368.77</v>
      </c>
      <c r="U6" s="34">
        <f t="shared" si="3"/>
        <v>45.82</v>
      </c>
      <c r="V6" s="34">
        <f t="shared" si="3"/>
        <v>1571</v>
      </c>
      <c r="W6" s="34">
        <f t="shared" si="3"/>
        <v>0.55000000000000004</v>
      </c>
      <c r="X6" s="34">
        <f t="shared" si="3"/>
        <v>2856.36</v>
      </c>
      <c r="Y6" s="35">
        <f>IF(Y7="",NA(),Y7)</f>
        <v>95.14</v>
      </c>
      <c r="Z6" s="35">
        <f t="shared" ref="Z6:AH6" si="4">IF(Z7="",NA(),Z7)</f>
        <v>95.97</v>
      </c>
      <c r="AA6" s="35">
        <f t="shared" si="4"/>
        <v>97.89</v>
      </c>
      <c r="AB6" s="35">
        <f t="shared" si="4"/>
        <v>97.92</v>
      </c>
      <c r="AC6" s="35">
        <f t="shared" si="4"/>
        <v>119.12</v>
      </c>
      <c r="AD6" s="35">
        <f t="shared" si="4"/>
        <v>99.66</v>
      </c>
      <c r="AE6" s="35">
        <f t="shared" si="4"/>
        <v>100.95</v>
      </c>
      <c r="AF6" s="35">
        <f t="shared" si="4"/>
        <v>101.77</v>
      </c>
      <c r="AG6" s="35">
        <f t="shared" si="4"/>
        <v>103.6</v>
      </c>
      <c r="AH6" s="35">
        <f t="shared" si="4"/>
        <v>106.37</v>
      </c>
      <c r="AI6" s="34" t="str">
        <f>IF(AI7="","",IF(AI7="-","【-】","【"&amp;SUBSTITUTE(TEXT(AI7,"#,##0.00"),"-","△")&amp;"】"))</f>
        <v>【104.99】</v>
      </c>
      <c r="AJ6" s="35">
        <f>IF(AJ7="",NA(),AJ7)</f>
        <v>2175.6799999999998</v>
      </c>
      <c r="AK6" s="35">
        <f t="shared" ref="AK6:AS6" si="5">IF(AK7="",NA(),AK7)</f>
        <v>2218.4299999999998</v>
      </c>
      <c r="AL6" s="35">
        <f t="shared" si="5"/>
        <v>2317.9699999999998</v>
      </c>
      <c r="AM6" s="35">
        <f t="shared" si="5"/>
        <v>2433.59</v>
      </c>
      <c r="AN6" s="35">
        <f t="shared" si="5"/>
        <v>2273.5300000000002</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0.65</v>
      </c>
      <c r="AV6" s="35">
        <f t="shared" ref="AV6:BD6" si="6">IF(AV7="",NA(),AV7)</f>
        <v>0.03</v>
      </c>
      <c r="AW6" s="35">
        <f t="shared" si="6"/>
        <v>5.1100000000000003</v>
      </c>
      <c r="AX6" s="35">
        <f t="shared" si="6"/>
        <v>8.5299999999999994</v>
      </c>
      <c r="AY6" s="35">
        <f t="shared" si="6"/>
        <v>9.75</v>
      </c>
      <c r="AZ6" s="35">
        <f t="shared" si="6"/>
        <v>31.84</v>
      </c>
      <c r="BA6" s="35">
        <f t="shared" si="6"/>
        <v>29.91</v>
      </c>
      <c r="BB6" s="35">
        <f t="shared" si="6"/>
        <v>29.54</v>
      </c>
      <c r="BC6" s="35">
        <f t="shared" si="6"/>
        <v>26.99</v>
      </c>
      <c r="BD6" s="35">
        <f t="shared" si="6"/>
        <v>29.13</v>
      </c>
      <c r="BE6" s="34" t="str">
        <f>IF(BE7="","",IF(BE7="-","【-】","【"&amp;SUBSTITUTE(TEXT(BE7,"#,##0.00"),"-","△")&amp;"】"))</f>
        <v>【32.80】</v>
      </c>
      <c r="BF6" s="35">
        <f>IF(BF7="",NA(),BF7)</f>
        <v>1701.97</v>
      </c>
      <c r="BG6" s="35">
        <f t="shared" ref="BG6:BO6" si="7">IF(BG7="",NA(),BG7)</f>
        <v>1653.51</v>
      </c>
      <c r="BH6" s="35">
        <f t="shared" si="7"/>
        <v>1778.23</v>
      </c>
      <c r="BI6" s="35">
        <f t="shared" si="7"/>
        <v>1810.85</v>
      </c>
      <c r="BJ6" s="35">
        <f t="shared" si="7"/>
        <v>1740.7</v>
      </c>
      <c r="BK6" s="35">
        <f t="shared" si="7"/>
        <v>974.93</v>
      </c>
      <c r="BL6" s="35">
        <f t="shared" si="7"/>
        <v>855.8</v>
      </c>
      <c r="BM6" s="35">
        <f t="shared" si="7"/>
        <v>789.46</v>
      </c>
      <c r="BN6" s="35">
        <f t="shared" si="7"/>
        <v>826.83</v>
      </c>
      <c r="BO6" s="35">
        <f t="shared" si="7"/>
        <v>867.83</v>
      </c>
      <c r="BP6" s="34" t="str">
        <f>IF(BP7="","",IF(BP7="-","【-】","【"&amp;SUBSTITUTE(TEXT(BP7,"#,##0.00"),"-","△")&amp;"】"))</f>
        <v>【832.52】</v>
      </c>
      <c r="BQ6" s="35">
        <f>IF(BQ7="",NA(),BQ7)</f>
        <v>76.11</v>
      </c>
      <c r="BR6" s="35">
        <f t="shared" ref="BR6:BZ6" si="8">IF(BR7="",NA(),BR7)</f>
        <v>58.87</v>
      </c>
      <c r="BS6" s="35">
        <f t="shared" si="8"/>
        <v>56.19</v>
      </c>
      <c r="BT6" s="35">
        <f t="shared" si="8"/>
        <v>54.56</v>
      </c>
      <c r="BU6" s="35">
        <f t="shared" si="8"/>
        <v>53.42</v>
      </c>
      <c r="BV6" s="35">
        <f t="shared" si="8"/>
        <v>55.32</v>
      </c>
      <c r="BW6" s="35">
        <f t="shared" si="8"/>
        <v>59.8</v>
      </c>
      <c r="BX6" s="35">
        <f t="shared" si="8"/>
        <v>57.77</v>
      </c>
      <c r="BY6" s="35">
        <f t="shared" si="8"/>
        <v>57.31</v>
      </c>
      <c r="BZ6" s="35">
        <f t="shared" si="8"/>
        <v>57.08</v>
      </c>
      <c r="CA6" s="34" t="str">
        <f>IF(CA7="","",IF(CA7="-","【-】","【"&amp;SUBSTITUTE(TEXT(CA7,"#,##0.00"),"-","△")&amp;"】"))</f>
        <v>【60.94】</v>
      </c>
      <c r="CB6" s="35">
        <f>IF(CB7="",NA(),CB7)</f>
        <v>296.02</v>
      </c>
      <c r="CC6" s="35">
        <f t="shared" ref="CC6:CK6" si="9">IF(CC7="",NA(),CC7)</f>
        <v>384.64</v>
      </c>
      <c r="CD6" s="35">
        <f t="shared" si="9"/>
        <v>404.88</v>
      </c>
      <c r="CE6" s="35">
        <f t="shared" si="9"/>
        <v>419.33</v>
      </c>
      <c r="CF6" s="35">
        <f t="shared" si="9"/>
        <v>429.11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35.159999999999997</v>
      </c>
      <c r="CN6" s="35">
        <f t="shared" ref="CN6:CV6" si="10">IF(CN7="",NA(),CN7)</f>
        <v>35.450000000000003</v>
      </c>
      <c r="CO6" s="35">
        <f t="shared" si="10"/>
        <v>31.87</v>
      </c>
      <c r="CP6" s="35">
        <f t="shared" si="10"/>
        <v>30.93</v>
      </c>
      <c r="CQ6" s="35">
        <f t="shared" si="10"/>
        <v>30.93</v>
      </c>
      <c r="CR6" s="35">
        <f t="shared" si="10"/>
        <v>60.65</v>
      </c>
      <c r="CS6" s="35">
        <f t="shared" si="10"/>
        <v>51.75</v>
      </c>
      <c r="CT6" s="35">
        <f t="shared" si="10"/>
        <v>50.68</v>
      </c>
      <c r="CU6" s="35">
        <f t="shared" si="10"/>
        <v>50.14</v>
      </c>
      <c r="CV6" s="35">
        <f t="shared" si="10"/>
        <v>54.83</v>
      </c>
      <c r="CW6" s="34" t="str">
        <f>IF(CW7="","",IF(CW7="-","【-】","【"&amp;SUBSTITUTE(TEXT(CW7,"#,##0.00"),"-","△")&amp;"】"))</f>
        <v>【54.84】</v>
      </c>
      <c r="CX6" s="35">
        <f>IF(CX7="",NA(),CX7)</f>
        <v>90.15</v>
      </c>
      <c r="CY6" s="35">
        <f t="shared" ref="CY6:DG6" si="11">IF(CY7="",NA(),CY7)</f>
        <v>87.8</v>
      </c>
      <c r="CZ6" s="35">
        <f t="shared" si="11"/>
        <v>88.17</v>
      </c>
      <c r="DA6" s="35">
        <f t="shared" si="11"/>
        <v>88.78</v>
      </c>
      <c r="DB6" s="35">
        <f t="shared" si="11"/>
        <v>89.12</v>
      </c>
      <c r="DC6" s="35">
        <f t="shared" si="11"/>
        <v>84.58</v>
      </c>
      <c r="DD6" s="35">
        <f t="shared" si="11"/>
        <v>84.84</v>
      </c>
      <c r="DE6" s="35">
        <f t="shared" si="11"/>
        <v>84.86</v>
      </c>
      <c r="DF6" s="35">
        <f t="shared" si="11"/>
        <v>84.98</v>
      </c>
      <c r="DG6" s="35">
        <f t="shared" si="11"/>
        <v>84.7</v>
      </c>
      <c r="DH6" s="34" t="str">
        <f>IF(DH7="","",IF(DH7="-","【-】","【"&amp;SUBSTITUTE(TEXT(DH7,"#,##0.00"),"-","△")&amp;"】"))</f>
        <v>【86.60】</v>
      </c>
      <c r="DI6" s="35">
        <f>IF(DI7="",NA(),DI7)</f>
        <v>15.41</v>
      </c>
      <c r="DJ6" s="35">
        <f t="shared" ref="DJ6:DR6" si="12">IF(DJ7="",NA(),DJ7)</f>
        <v>19.05</v>
      </c>
      <c r="DK6" s="35">
        <f t="shared" si="12"/>
        <v>22.3</v>
      </c>
      <c r="DL6" s="35">
        <f t="shared" si="12"/>
        <v>25.53</v>
      </c>
      <c r="DM6" s="35">
        <f t="shared" si="12"/>
        <v>28.17</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285854</v>
      </c>
      <c r="D7" s="37">
        <v>46</v>
      </c>
      <c r="E7" s="37">
        <v>17</v>
      </c>
      <c r="F7" s="37">
        <v>5</v>
      </c>
      <c r="G7" s="37">
        <v>0</v>
      </c>
      <c r="H7" s="37" t="s">
        <v>96</v>
      </c>
      <c r="I7" s="37" t="s">
        <v>97</v>
      </c>
      <c r="J7" s="37" t="s">
        <v>98</v>
      </c>
      <c r="K7" s="37" t="s">
        <v>99</v>
      </c>
      <c r="L7" s="37" t="s">
        <v>100</v>
      </c>
      <c r="M7" s="37" t="s">
        <v>101</v>
      </c>
      <c r="N7" s="38" t="s">
        <v>102</v>
      </c>
      <c r="O7" s="38">
        <v>22.5</v>
      </c>
      <c r="P7" s="38">
        <v>9.41</v>
      </c>
      <c r="Q7" s="38">
        <v>82.54</v>
      </c>
      <c r="R7" s="38">
        <v>4503</v>
      </c>
      <c r="S7" s="38">
        <v>16898</v>
      </c>
      <c r="T7" s="38">
        <v>368.77</v>
      </c>
      <c r="U7" s="38">
        <v>45.82</v>
      </c>
      <c r="V7" s="38">
        <v>1571</v>
      </c>
      <c r="W7" s="38">
        <v>0.55000000000000004</v>
      </c>
      <c r="X7" s="38">
        <v>2856.36</v>
      </c>
      <c r="Y7" s="38">
        <v>95.14</v>
      </c>
      <c r="Z7" s="38">
        <v>95.97</v>
      </c>
      <c r="AA7" s="38">
        <v>97.89</v>
      </c>
      <c r="AB7" s="38">
        <v>97.92</v>
      </c>
      <c r="AC7" s="38">
        <v>119.12</v>
      </c>
      <c r="AD7" s="38">
        <v>99.66</v>
      </c>
      <c r="AE7" s="38">
        <v>100.95</v>
      </c>
      <c r="AF7" s="38">
        <v>101.77</v>
      </c>
      <c r="AG7" s="38">
        <v>103.6</v>
      </c>
      <c r="AH7" s="38">
        <v>106.37</v>
      </c>
      <c r="AI7" s="38">
        <v>104.99</v>
      </c>
      <c r="AJ7" s="38">
        <v>2175.6799999999998</v>
      </c>
      <c r="AK7" s="38">
        <v>2218.4299999999998</v>
      </c>
      <c r="AL7" s="38">
        <v>2317.9699999999998</v>
      </c>
      <c r="AM7" s="38">
        <v>2433.59</v>
      </c>
      <c r="AN7" s="38">
        <v>2273.5300000000002</v>
      </c>
      <c r="AO7" s="38">
        <v>225.39</v>
      </c>
      <c r="AP7" s="38">
        <v>224.04</v>
      </c>
      <c r="AQ7" s="38">
        <v>227.4</v>
      </c>
      <c r="AR7" s="38">
        <v>193.99</v>
      </c>
      <c r="AS7" s="38">
        <v>139.02000000000001</v>
      </c>
      <c r="AT7" s="38">
        <v>121.19</v>
      </c>
      <c r="AU7" s="38">
        <v>0.65</v>
      </c>
      <c r="AV7" s="38">
        <v>0.03</v>
      </c>
      <c r="AW7" s="38">
        <v>5.1100000000000003</v>
      </c>
      <c r="AX7" s="38">
        <v>8.5299999999999994</v>
      </c>
      <c r="AY7" s="38">
        <v>9.75</v>
      </c>
      <c r="AZ7" s="38">
        <v>31.84</v>
      </c>
      <c r="BA7" s="38">
        <v>29.91</v>
      </c>
      <c r="BB7" s="38">
        <v>29.54</v>
      </c>
      <c r="BC7" s="38">
        <v>26.99</v>
      </c>
      <c r="BD7" s="38">
        <v>29.13</v>
      </c>
      <c r="BE7" s="38">
        <v>32.799999999999997</v>
      </c>
      <c r="BF7" s="38">
        <v>1701.97</v>
      </c>
      <c r="BG7" s="38">
        <v>1653.51</v>
      </c>
      <c r="BH7" s="38">
        <v>1778.23</v>
      </c>
      <c r="BI7" s="38">
        <v>1810.85</v>
      </c>
      <c r="BJ7" s="38">
        <v>1740.7</v>
      </c>
      <c r="BK7" s="38">
        <v>974.93</v>
      </c>
      <c r="BL7" s="38">
        <v>855.8</v>
      </c>
      <c r="BM7" s="38">
        <v>789.46</v>
      </c>
      <c r="BN7" s="38">
        <v>826.83</v>
      </c>
      <c r="BO7" s="38">
        <v>867.83</v>
      </c>
      <c r="BP7" s="38">
        <v>832.52</v>
      </c>
      <c r="BQ7" s="38">
        <v>76.11</v>
      </c>
      <c r="BR7" s="38">
        <v>58.87</v>
      </c>
      <c r="BS7" s="38">
        <v>56.19</v>
      </c>
      <c r="BT7" s="38">
        <v>54.56</v>
      </c>
      <c r="BU7" s="38">
        <v>53.42</v>
      </c>
      <c r="BV7" s="38">
        <v>55.32</v>
      </c>
      <c r="BW7" s="38">
        <v>59.8</v>
      </c>
      <c r="BX7" s="38">
        <v>57.77</v>
      </c>
      <c r="BY7" s="38">
        <v>57.31</v>
      </c>
      <c r="BZ7" s="38">
        <v>57.08</v>
      </c>
      <c r="CA7" s="38">
        <v>60.94</v>
      </c>
      <c r="CB7" s="38">
        <v>296.02</v>
      </c>
      <c r="CC7" s="38">
        <v>384.64</v>
      </c>
      <c r="CD7" s="38">
        <v>404.88</v>
      </c>
      <c r="CE7" s="38">
        <v>419.33</v>
      </c>
      <c r="CF7" s="38">
        <v>429.11</v>
      </c>
      <c r="CG7" s="38">
        <v>283.17</v>
      </c>
      <c r="CH7" s="38">
        <v>263.76</v>
      </c>
      <c r="CI7" s="38">
        <v>274.35000000000002</v>
      </c>
      <c r="CJ7" s="38">
        <v>273.52</v>
      </c>
      <c r="CK7" s="38">
        <v>274.99</v>
      </c>
      <c r="CL7" s="38">
        <v>253.04</v>
      </c>
      <c r="CM7" s="38">
        <v>35.159999999999997</v>
      </c>
      <c r="CN7" s="38">
        <v>35.450000000000003</v>
      </c>
      <c r="CO7" s="38">
        <v>31.87</v>
      </c>
      <c r="CP7" s="38">
        <v>30.93</v>
      </c>
      <c r="CQ7" s="38">
        <v>30.93</v>
      </c>
      <c r="CR7" s="38">
        <v>60.65</v>
      </c>
      <c r="CS7" s="38">
        <v>51.75</v>
      </c>
      <c r="CT7" s="38">
        <v>50.68</v>
      </c>
      <c r="CU7" s="38">
        <v>50.14</v>
      </c>
      <c r="CV7" s="38">
        <v>54.83</v>
      </c>
      <c r="CW7" s="38">
        <v>54.84</v>
      </c>
      <c r="CX7" s="38">
        <v>90.15</v>
      </c>
      <c r="CY7" s="38">
        <v>87.8</v>
      </c>
      <c r="CZ7" s="38">
        <v>88.17</v>
      </c>
      <c r="DA7" s="38">
        <v>88.78</v>
      </c>
      <c r="DB7" s="38">
        <v>89.12</v>
      </c>
      <c r="DC7" s="38">
        <v>84.58</v>
      </c>
      <c r="DD7" s="38">
        <v>84.84</v>
      </c>
      <c r="DE7" s="38">
        <v>84.86</v>
      </c>
      <c r="DF7" s="38">
        <v>84.98</v>
      </c>
      <c r="DG7" s="38">
        <v>84.7</v>
      </c>
      <c r="DH7" s="38">
        <v>86.6</v>
      </c>
      <c r="DI7" s="38">
        <v>15.41</v>
      </c>
      <c r="DJ7" s="38">
        <v>19.05</v>
      </c>
      <c r="DK7" s="38">
        <v>22.3</v>
      </c>
      <c r="DL7" s="38">
        <v>25.53</v>
      </c>
      <c r="DM7" s="38">
        <v>28.17</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2021-12-03T07:33:48Z</dcterms:created>
  <dcterms:modified xsi:type="dcterms:W3CDTF">2022-01-13T12:37:40Z</dcterms:modified>
  <cp:category/>
</cp:coreProperties>
</file>