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asunori_tanihara\Desktop\（2022.01.07）【依頼】経営比較分析表（R2決算）について（〆1月24日（月）中）\香美町提出用\"/>
    </mc:Choice>
  </mc:AlternateContent>
  <xr:revisionPtr revIDLastSave="0" documentId="13_ncr:1_{6B9EA802-9F54-460A-AD28-B2B2E73F78B9}" xr6:coauthVersionLast="47" xr6:coauthVersionMax="47" xr10:uidLastSave="{00000000-0000-0000-0000-000000000000}"/>
  <workbookProtection workbookAlgorithmName="SHA-512" workbookHashValue="CgrQCpea+uLZjaOQQr3VDWN/mOklamoV70DvbjzXNupYaobAtkQIsCbLbNTADcj+T+//FvwD78BfC8C4NMY5Ng==" workbookSaltValue="1VTTTT9HvBbWO4EJV4P01Q=="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AT8" i="4"/>
  <c r="W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<sst xmlns="http://schemas.openxmlformats.org/spreadsheetml/2006/main" count="231" uniqueCount="116">
  <si>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</si>
  <si>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</si>
  <si>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</si>
  <si>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</si>
  <si>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</si>
  <si>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</si>
  <si>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</si>
  <si>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</si>
  <si>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</si>
  <si>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</si>
  <si>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</si>
  <si>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</si>
  <si>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</si>
  <si>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</si>
  <si>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</si>
  <si>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</si>
  <si>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</si>
  <si>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</si>
  <si>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</si>
  <si>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</si>
  <si>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</si>
  <si>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</si>
  <si>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</si>
  <si>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</si>
  <si>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</si>
  <si>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</si>
  <si>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</si>
  <si>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</si>
  <si>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</si>
  <si>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</si>
  <si>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</si>
  <si>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</si>
  <si>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</si>
  <si>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</si>
  <si>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</si>
  <si>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</si>
  <si>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</si>
  <si>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</si>
  <si>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</si>
  <si>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</si>
  <si>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</si>
  <si>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</si>
  <si>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</si>
  <si>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</si>
  <si>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</si>
  <si>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</si>
  <si>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</si>
  <si>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</si>
  <si>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</si>
  <si>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</si>
  <si>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</si>
  <si>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</si>
  <si>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</si>
  <si>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</si>
  <si>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</si>
  <si>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</si>
  <si>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</si>
  <si>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</si>
  <si>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</si>
  <si>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</si>
  <si>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</si>
  <si>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</si>
  <si>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</si>
  <si>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</si>
  <si>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</si>
  <si>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</si>
  <si>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</si>
  <si>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</si>
  <si>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</si>
  <si>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</si>
  <si>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</si>
  <si>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</si>
  <si>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</si>
  <si>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</si>
  <si>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</si>
  <si>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</si>
  <si>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</si>
  <si>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</si>
  <si>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</si>
  <si>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</si>
  <si>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</si>
  <si>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</si>
  <si>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</si>
  <si>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</si>
  <si>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</si>
  <si>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</si>
  <si>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</si>
  <si>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</si>
  <si>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</si>
  <si>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</si>
  <si>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</si>
  <si>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</si>
  <si>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</si>
  <si>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</si>
  <si>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</si>
  <si>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</si>
  <si>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</si>
  <si>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</si>
  <si>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</si>
  <si>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</si>
  <si>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</si>
  <si>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</si>
  <si>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</si>
  <si>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</si>
  <si>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</si>
  <si>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</si>
  <si>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</si>
  <si>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</si>
  <si>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</si>
  <si>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</si>
  <si>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</si>
  <si>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</si>
  <si>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</si>
  <si>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事業（1処理区）は供用開始（平成12年4月)から20年が経過したところであるが、有形固定資産減価償却率は34.99％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</si>
  <si>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平成12年4月)から20年が経過したところで、水洗化率は98.76％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</si>
  <si>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経常収支比率は135.47％となり、100％超え（単年度収支が黒字）となっている。今後、分母を構成する経常費用のうち減価償却費が減少する傾向にあることから、比率は増加する見込みである。
　累積欠損金比率は50.90％となり、類似団体平均、全国平均を下回っている。比率の分子である累積欠損金に影響する純損益は、令和2年度以降は減価償却費が減少する傾向にあることから、比率は減少することが見込まれる。
　流動比率は38.30％となり、100％を下回っている（令和2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企業債残高対事業規模比率は、一般会計等が負担することが見込まれる企業債残高の割合が減少した影響から877.44％となり、前年度からは37.58ﾎﾟｲﾝﾄ減少している。
　経費回収率は59.83％となり、100％未満（費用が使用料収入以外（繰入金等）で賄われている）となっていて、類似団体平均、全国平均を上回っている。また、汚水処理原価は375.24円となり、類似団体平均、全国平均を下回っている。今後は、令和2年度末で98.76％となっている水洗化率を維持することで、経営の健全性等が確保できるよう努めていきたいと考えている。
</t>
    <rPh sb="125" eb="126">
      <t>シタ</t>
    </rPh>
    <rPh sb="544" eb="545">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</si>
</sst>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91-4FEE-A094-9F05B82243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5191-4FEE-A094-9F05B82243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35.51</c:v>
                </c:pt>
                <c:pt idx="1">
                  <c:v>34.78</c:v>
                </c:pt>
                <c:pt idx="2">
                  <c:v>34.06</c:v>
                </c:pt>
                <c:pt idx="3">
                  <c:v>32.61</c:v>
                </c:pt>
                <c:pt idx="4">
                  <c:v>31.88</c:v>
                </c:pt>
              </c:numCache>
            </c:numRef>
          </c:val>
          <c:extLst>
            <c:ext xmlns:c16="http://schemas.microsoft.com/office/drawing/2014/chart" uri="{C3380CC4-5D6E-409C-BE32-E72D297353CC}">
              <c16:uniqueId val="{00000000-929F-4389-8DE5-F70A020356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929F-4389-8DE5-F70A020356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98.27</c:v>
                </c:pt>
                <c:pt idx="1">
                  <c:v>96.36</c:v>
                </c:pt>
                <c:pt idx="2">
                  <c:v>96.43</c:v>
                </c:pt>
                <c:pt idx="3">
                  <c:v>98.77</c:v>
                </c:pt>
                <c:pt idx="4">
                  <c:v>98.76</c:v>
                </c:pt>
              </c:numCache>
            </c:numRef>
          </c:val>
          <c:extLst>
            <c:ext xmlns:c16="http://schemas.microsoft.com/office/drawing/2014/chart" uri="{C3380CC4-5D6E-409C-BE32-E72D297353CC}">
              <c16:uniqueId val="{00000000-2FA8-496F-B898-166AD04727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2FA8-496F-B898-166AD04727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121.4</c:v>
                </c:pt>
                <c:pt idx="1">
                  <c:v>120.87</c:v>
                </c:pt>
                <c:pt idx="2">
                  <c:v>122.58</c:v>
                </c:pt>
                <c:pt idx="3">
                  <c:v>120.75</c:v>
                </c:pt>
                <c:pt idx="4">
                  <c:v>135.47</c:v>
                </c:pt>
              </c:numCache>
            </c:numRef>
          </c:val>
          <c:extLst>
            <c:ext xmlns:c16="http://schemas.microsoft.com/office/drawing/2014/chart" uri="{C3380CC4-5D6E-409C-BE32-E72D297353CC}">
              <c16:uniqueId val="{00000000-557C-43EB-A0FA-CD11ADF589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98.49</c:v>
                </c:pt>
                <c:pt idx="1">
                  <c:v>99.09</c:v>
                </c:pt>
                <c:pt idx="2">
                  <c:v>101.36</c:v>
                </c:pt>
                <c:pt idx="3">
                  <c:v>99.33</c:v>
                </c:pt>
                <c:pt idx="4">
                  <c:v>101.18</c:v>
                </c:pt>
              </c:numCache>
            </c:numRef>
          </c:val>
          <c:smooth val="0"/>
          <c:extLst>
            <c:ext xmlns:c16="http://schemas.microsoft.com/office/drawing/2014/chart" uri="{C3380CC4-5D6E-409C-BE32-E72D297353CC}">
              <c16:uniqueId val="{00000001-557C-43EB-A0FA-CD11ADF589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20.29</c:v>
                </c:pt>
                <c:pt idx="1">
                  <c:v>24.39</c:v>
                </c:pt>
                <c:pt idx="2">
                  <c:v>28.36</c:v>
                </c:pt>
                <c:pt idx="3">
                  <c:v>31.95</c:v>
                </c:pt>
                <c:pt idx="4">
                  <c:v>34.99</c:v>
                </c:pt>
              </c:numCache>
            </c:numRef>
          </c:val>
          <c:extLst>
            <c:ext xmlns:c16="http://schemas.microsoft.com/office/drawing/2014/chart" uri="{C3380CC4-5D6E-409C-BE32-E72D297353CC}">
              <c16:uniqueId val="{00000000-2849-4658-86CA-A00FE66DB3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30.22</c:v>
                </c:pt>
                <c:pt idx="1">
                  <c:v>33.380000000000003</c:v>
                </c:pt>
                <c:pt idx="2">
                  <c:v>30.26</c:v>
                </c:pt>
                <c:pt idx="3">
                  <c:v>28.97</c:v>
                </c:pt>
                <c:pt idx="4">
                  <c:v>20.14</c:v>
                </c:pt>
              </c:numCache>
            </c:numRef>
          </c:val>
          <c:smooth val="0"/>
          <c:extLst>
            <c:ext xmlns:c16="http://schemas.microsoft.com/office/drawing/2014/chart" uri="{C3380CC4-5D6E-409C-BE32-E72D297353CC}">
              <c16:uniqueId val="{00000001-2849-4658-86CA-A00FE66DB3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64-443A-A3ED-DE6B7DEB29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64-443A-A3ED-DE6B7DEB29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557.57000000000005</c:v>
                </c:pt>
                <c:pt idx="1">
                  <c:v>453.57</c:v>
                </c:pt>
                <c:pt idx="2">
                  <c:v>335.91</c:v>
                </c:pt>
                <c:pt idx="3">
                  <c:v>217.33</c:v>
                </c:pt>
                <c:pt idx="4">
                  <c:v>50.9</c:v>
                </c:pt>
              </c:numCache>
            </c:numRef>
          </c:val>
          <c:extLst>
            <c:ext xmlns:c16="http://schemas.microsoft.com/office/drawing/2014/chart" uri="{C3380CC4-5D6E-409C-BE32-E72D297353CC}">
              <c16:uniqueId val="{00000000-141C-46DD-900A-38F66C93B1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294.57</c:v>
                </c:pt>
                <c:pt idx="1">
                  <c:v>295.20999999999998</c:v>
                </c:pt>
                <c:pt idx="2">
                  <c:v>221.05</c:v>
                </c:pt>
                <c:pt idx="3">
                  <c:v>210</c:v>
                </c:pt>
                <c:pt idx="4">
                  <c:v>140.63</c:v>
                </c:pt>
              </c:numCache>
            </c:numRef>
          </c:val>
          <c:smooth val="0"/>
          <c:extLst>
            <c:ext xmlns:c16="http://schemas.microsoft.com/office/drawing/2014/chart" uri="{C3380CC4-5D6E-409C-BE32-E72D297353CC}">
              <c16:uniqueId val="{00000001-141C-46DD-900A-38F66C93B1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7.64</c:v>
                </c:pt>
                <c:pt idx="1">
                  <c:v>6.34</c:v>
                </c:pt>
                <c:pt idx="2">
                  <c:v>9.9600000000000009</c:v>
                </c:pt>
                <c:pt idx="3">
                  <c:v>8.89</c:v>
                </c:pt>
                <c:pt idx="4">
                  <c:v>38.299999999999997</c:v>
                </c:pt>
              </c:numCache>
            </c:numRef>
          </c:val>
          <c:extLst>
            <c:ext xmlns:c16="http://schemas.microsoft.com/office/drawing/2014/chart" uri="{C3380CC4-5D6E-409C-BE32-E72D297353CC}">
              <c16:uniqueId val="{00000000-7E35-4833-8B8D-57083CA498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94.41</c:v>
                </c:pt>
                <c:pt idx="1">
                  <c:v>90.89</c:v>
                </c:pt>
                <c:pt idx="2">
                  <c:v>80.95</c:v>
                </c:pt>
                <c:pt idx="3">
                  <c:v>62.55</c:v>
                </c:pt>
                <c:pt idx="4">
                  <c:v>56.53</c:v>
                </c:pt>
              </c:numCache>
            </c:numRef>
          </c:val>
          <c:smooth val="0"/>
          <c:extLst>
            <c:ext xmlns:c16="http://schemas.microsoft.com/office/drawing/2014/chart" uri="{C3380CC4-5D6E-409C-BE32-E72D297353CC}">
              <c16:uniqueId val="{00000001-7E35-4833-8B8D-57083CA498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978.47</c:v>
                </c:pt>
                <c:pt idx="1">
                  <c:v>936.29</c:v>
                </c:pt>
                <c:pt idx="2">
                  <c:v>953.22</c:v>
                </c:pt>
                <c:pt idx="3">
                  <c:v>915.02</c:v>
                </c:pt>
                <c:pt idx="4">
                  <c:v>877.44</c:v>
                </c:pt>
              </c:numCache>
            </c:numRef>
          </c:val>
          <c:extLst>
            <c:ext xmlns:c16="http://schemas.microsoft.com/office/drawing/2014/chart" uri="{C3380CC4-5D6E-409C-BE32-E72D297353CC}">
              <c16:uniqueId val="{00000000-42BA-4008-8BB7-273D726DEB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42BA-4008-8BB7-273D726DEB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78.5</c:v>
                </c:pt>
                <c:pt idx="1">
                  <c:v>60.51</c:v>
                </c:pt>
                <c:pt idx="2">
                  <c:v>58</c:v>
                </c:pt>
                <c:pt idx="3">
                  <c:v>45.58</c:v>
                </c:pt>
                <c:pt idx="4">
                  <c:v>59.83</c:v>
                </c:pt>
              </c:numCache>
            </c:numRef>
          </c:val>
          <c:extLst>
            <c:ext xmlns:c16="http://schemas.microsoft.com/office/drawing/2014/chart" uri="{C3380CC4-5D6E-409C-BE32-E72D297353CC}">
              <c16:uniqueId val="{00000000-9A56-438F-8A6C-42E78A2B8A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9A56-438F-8A6C-42E78A2B8A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284.32</c:v>
                </c:pt>
                <c:pt idx="1">
                  <c:v>372.14</c:v>
                </c:pt>
                <c:pt idx="2">
                  <c:v>387.42</c:v>
                </c:pt>
                <c:pt idx="3">
                  <c:v>494.72</c:v>
                </c:pt>
                <c:pt idx="4">
                  <c:v>375.24</c:v>
                </c:pt>
              </c:numCache>
            </c:numRef>
          </c:val>
          <c:extLst>
            <c:ext xmlns:c16="http://schemas.microsoft.com/office/drawing/2014/chart" uri="{C3380CC4-5D6E-409C-BE32-E72D297353CC}">
              <c16:uniqueId val="{00000000-D40B-4F08-AC56-E29DD70E17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D40B-4F08-AC56-E29DD70E17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16898</v>
      </c>
      <c r="AM8" s="51"/>
      <c r="AN8" s="51"/>
      <c r="AO8" s="51"/>
      <c r="AP8" s="51"/>
      <c r="AQ8" s="51"/>
      <c r="AR8" s="51"/>
      <c r="AS8" s="51"/>
      <c r="AT8" s="46">
        <f>データ!T6</f>
        <v>368.77</v>
      </c>
      <c r="AU8" s="46"/>
      <c r="AV8" s="46"/>
      <c r="AW8" s="46"/>
      <c r="AX8" s="46"/>
      <c r="AY8" s="46"/>
      <c r="AZ8" s="46"/>
      <c r="BA8" s="46"/>
      <c r="BB8" s="46">
        <f>データ!U6</f>
        <v>45.82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45.09</v>
      </c>
      <c r="J10" s="46"/>
      <c r="K10" s="46"/>
      <c r="L10" s="46"/>
      <c r="M10" s="46"/>
      <c r="N10" s="46"/>
      <c r="O10" s="46"/>
      <c r="P10" s="46">
        <f>データ!P6</f>
        <v>0.96</v>
      </c>
      <c r="Q10" s="46"/>
      <c r="R10" s="46"/>
      <c r="S10" s="46"/>
      <c r="T10" s="46"/>
      <c r="U10" s="46"/>
      <c r="V10" s="46"/>
      <c r="W10" s="46">
        <f>データ!Q6</f>
        <v>90.76</v>
      </c>
      <c r="X10" s="46"/>
      <c r="Y10" s="46"/>
      <c r="Z10" s="46"/>
      <c r="AA10" s="46"/>
      <c r="AB10" s="46"/>
      <c r="AC10" s="46"/>
      <c r="AD10" s="51">
        <f>データ!R6</f>
        <v>4503</v>
      </c>
      <c r="AE10" s="51"/>
      <c r="AF10" s="51"/>
      <c r="AG10" s="51"/>
      <c r="AH10" s="51"/>
      <c r="AI10" s="51"/>
      <c r="AJ10" s="51"/>
      <c r="AK10" s="2"/>
      <c r="AL10" s="51">
        <f>データ!V6</f>
        <v>161</v>
      </c>
      <c r="AM10" s="51"/>
      <c r="AN10" s="51"/>
      <c r="AO10" s="51"/>
      <c r="AP10" s="51"/>
      <c r="AQ10" s="51"/>
      <c r="AR10" s="51"/>
      <c r="AS10" s="51"/>
      <c r="AT10" s="46">
        <f>データ!W6</f>
        <v>7.0000000000000007E-2</v>
      </c>
      <c r="AU10" s="46"/>
      <c r="AV10" s="46"/>
      <c r="AW10" s="46"/>
      <c r="AX10" s="46"/>
      <c r="AY10" s="46"/>
      <c r="AZ10" s="46"/>
      <c r="BA10" s="46"/>
      <c r="BB10" s="46">
        <f>データ!X6</f>
        <v>2300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rTat9dnstEgPsPlF0+omYr8lSiIS/RjWaCWEIv6lzNZzLdZbRkWarqEz284ZVlEnhyZZn2b99N2A0WP9vMGv0Q==" saltValue="L49MwC5SWjYWi6YKQQNb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285854</v>
      </c>
      <c r="D6" s="33">
        <f t="shared" si="3"/>
        <v>46</v>
      </c>
      <c r="E6" s="33">
        <f t="shared" si="3"/>
        <v>17</v>
      </c>
      <c r="F6" s="33">
        <f t="shared" si="3"/>
        <v>6</v>
      </c>
      <c r="G6" s="33">
        <f t="shared" si="3"/>
        <v>0</v>
      </c>
      <c r="H6" s="33" t="str">
        <f t="shared" si="3"/>
        <v>兵庫県　香美町</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45.09</v>
      </c>
      <c r="P6" s="34">
        <f t="shared" si="3"/>
        <v>0.96</v>
      </c>
      <c r="Q6" s="34">
        <f t="shared" si="3"/>
        <v>90.76</v>
      </c>
      <c r="R6" s="34">
        <f t="shared" si="3"/>
        <v>4503</v>
      </c>
      <c r="S6" s="34">
        <f t="shared" si="3"/>
        <v>16898</v>
      </c>
      <c r="T6" s="34">
        <f t="shared" si="3"/>
        <v>368.77</v>
      </c>
      <c r="U6" s="34">
        <f t="shared" si="3"/>
        <v>45.82</v>
      </c>
      <c r="V6" s="34">
        <f t="shared" si="3"/>
        <v>161</v>
      </c>
      <c r="W6" s="34">
        <f t="shared" si="3"/>
        <v>7.0000000000000007E-2</v>
      </c>
      <c r="X6" s="34">
        <f t="shared" si="3"/>
        <v>2300</v>
      </c>
      <c r="Y6" s="35">
        <f>IF(Y7="",NA(),Y7)</f>
        <v>121.4</v>
      </c>
      <c r="Z6" s="35">
        <f t="shared" ref="Z6:AH6" si="4">IF(Z7="",NA(),Z7)</f>
        <v>120.87</v>
      </c>
      <c r="AA6" s="35">
        <f t="shared" si="4"/>
        <v>122.58</v>
      </c>
      <c r="AB6" s="35">
        <f t="shared" si="4"/>
        <v>120.75</v>
      </c>
      <c r="AC6" s="35">
        <f t="shared" si="4"/>
        <v>135.47</v>
      </c>
      <c r="AD6" s="35">
        <f t="shared" si="4"/>
        <v>98.49</v>
      </c>
      <c r="AE6" s="35">
        <f t="shared" si="4"/>
        <v>99.09</v>
      </c>
      <c r="AF6" s="35">
        <f t="shared" si="4"/>
        <v>101.36</v>
      </c>
      <c r="AG6" s="35">
        <f t="shared" si="4"/>
        <v>99.33</v>
      </c>
      <c r="AH6" s="35">
        <f t="shared" si="4"/>
        <v>101.18</v>
      </c>
      <c r="AI6" s="34" t="str">
        <f>IF(AI7="","",IF(AI7="-","【-】","【"&amp;SUBSTITUTE(TEXT(AI7,"#,##0.00"),"-","△")&amp;"】"))</f>
        <v>【99.28】</v>
      </c>
      <c r="AJ6" s="35">
        <f>IF(AJ7="",NA(),AJ7)</f>
        <v>557.57000000000005</v>
      </c>
      <c r="AK6" s="35">
        <f t="shared" ref="AK6:AS6" si="5">IF(AK7="",NA(),AK7)</f>
        <v>453.57</v>
      </c>
      <c r="AL6" s="35">
        <f t="shared" si="5"/>
        <v>335.91</v>
      </c>
      <c r="AM6" s="35">
        <f t="shared" si="5"/>
        <v>217.33</v>
      </c>
      <c r="AN6" s="35">
        <f t="shared" si="5"/>
        <v>50.9</v>
      </c>
      <c r="AO6" s="35">
        <f t="shared" si="5"/>
        <v>294.57</v>
      </c>
      <c r="AP6" s="35">
        <f t="shared" si="5"/>
        <v>295.20999999999998</v>
      </c>
      <c r="AQ6" s="35">
        <f t="shared" si="5"/>
        <v>221.05</v>
      </c>
      <c r="AR6" s="35">
        <f t="shared" si="5"/>
        <v>210</v>
      </c>
      <c r="AS6" s="35">
        <f t="shared" si="5"/>
        <v>140.63</v>
      </c>
      <c r="AT6" s="34" t="str">
        <f>IF(AT7="","",IF(AT7="-","【-】","【"&amp;SUBSTITUTE(TEXT(AT7,"#,##0.00"),"-","△")&amp;"】"))</f>
        <v>【86.39】</v>
      </c>
      <c r="AU6" s="35">
        <f>IF(AU7="",NA(),AU7)</f>
        <v>7.64</v>
      </c>
      <c r="AV6" s="35">
        <f t="shared" ref="AV6:BD6" si="6">IF(AV7="",NA(),AV7)</f>
        <v>6.34</v>
      </c>
      <c r="AW6" s="35">
        <f t="shared" si="6"/>
        <v>9.9600000000000009</v>
      </c>
      <c r="AX6" s="35">
        <f t="shared" si="6"/>
        <v>8.89</v>
      </c>
      <c r="AY6" s="35">
        <f t="shared" si="6"/>
        <v>38.299999999999997</v>
      </c>
      <c r="AZ6" s="35">
        <f t="shared" si="6"/>
        <v>94.41</v>
      </c>
      <c r="BA6" s="35">
        <f t="shared" si="6"/>
        <v>90.89</v>
      </c>
      <c r="BB6" s="35">
        <f t="shared" si="6"/>
        <v>80.95</v>
      </c>
      <c r="BC6" s="35">
        <f t="shared" si="6"/>
        <v>62.55</v>
      </c>
      <c r="BD6" s="35">
        <f t="shared" si="6"/>
        <v>56.53</v>
      </c>
      <c r="BE6" s="34" t="str">
        <f>IF(BE7="","",IF(BE7="-","【-】","【"&amp;SUBSTITUTE(TEXT(BE7,"#,##0.00"),"-","△")&amp;"】"))</f>
        <v>【58.47】</v>
      </c>
      <c r="BF6" s="35">
        <f>IF(BF7="",NA(),BF7)</f>
        <v>978.47</v>
      </c>
      <c r="BG6" s="35">
        <f t="shared" ref="BG6:BO6" si="7">IF(BG7="",NA(),BG7)</f>
        <v>936.29</v>
      </c>
      <c r="BH6" s="35">
        <f t="shared" si="7"/>
        <v>953.22</v>
      </c>
      <c r="BI6" s="35">
        <f t="shared" si="7"/>
        <v>915.02</v>
      </c>
      <c r="BJ6" s="35">
        <f t="shared" si="7"/>
        <v>877.44</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78.5</v>
      </c>
      <c r="BR6" s="35">
        <f t="shared" ref="BR6:BZ6" si="8">IF(BR7="",NA(),BR7)</f>
        <v>60.51</v>
      </c>
      <c r="BS6" s="35">
        <f t="shared" si="8"/>
        <v>58</v>
      </c>
      <c r="BT6" s="35">
        <f t="shared" si="8"/>
        <v>45.58</v>
      </c>
      <c r="BU6" s="35">
        <f t="shared" si="8"/>
        <v>59.83</v>
      </c>
      <c r="BV6" s="35">
        <f t="shared" si="8"/>
        <v>46.26</v>
      </c>
      <c r="BW6" s="35">
        <f t="shared" si="8"/>
        <v>45.81</v>
      </c>
      <c r="BX6" s="35">
        <f t="shared" si="8"/>
        <v>43.43</v>
      </c>
      <c r="BY6" s="35">
        <f t="shared" si="8"/>
        <v>41.41</v>
      </c>
      <c r="BZ6" s="35">
        <f t="shared" si="8"/>
        <v>39.64</v>
      </c>
      <c r="CA6" s="34" t="str">
        <f>IF(CA7="","",IF(CA7="-","【-】","【"&amp;SUBSTITUTE(TEXT(CA7,"#,##0.00"),"-","△")&amp;"】"))</f>
        <v>【42.60】</v>
      </c>
      <c r="CB6" s="35">
        <f>IF(CB7="",NA(),CB7)</f>
        <v>284.32</v>
      </c>
      <c r="CC6" s="35">
        <f t="shared" ref="CC6:CK6" si="9">IF(CC7="",NA(),CC7)</f>
        <v>372.14</v>
      </c>
      <c r="CD6" s="35">
        <f t="shared" si="9"/>
        <v>387.42</v>
      </c>
      <c r="CE6" s="35">
        <f t="shared" si="9"/>
        <v>494.72</v>
      </c>
      <c r="CF6" s="35">
        <f t="shared" si="9"/>
        <v>375.24</v>
      </c>
      <c r="CG6" s="35">
        <f t="shared" si="9"/>
        <v>376.4</v>
      </c>
      <c r="CH6" s="35">
        <f t="shared" si="9"/>
        <v>383.92</v>
      </c>
      <c r="CI6" s="35">
        <f t="shared" si="9"/>
        <v>400.44</v>
      </c>
      <c r="CJ6" s="35">
        <f t="shared" si="9"/>
        <v>417.56</v>
      </c>
      <c r="CK6" s="35">
        <f t="shared" si="9"/>
        <v>449.72</v>
      </c>
      <c r="CL6" s="34" t="str">
        <f>IF(CL7="","",IF(CL7="-","【-】","【"&amp;SUBSTITUTE(TEXT(CL7,"#,##0.00"),"-","△")&amp;"】"))</f>
        <v>【410.22】</v>
      </c>
      <c r="CM6" s="35">
        <f>IF(CM7="",NA(),CM7)</f>
        <v>35.51</v>
      </c>
      <c r="CN6" s="35">
        <f t="shared" ref="CN6:CV6" si="10">IF(CN7="",NA(),CN7)</f>
        <v>34.78</v>
      </c>
      <c r="CO6" s="35">
        <f t="shared" si="10"/>
        <v>34.06</v>
      </c>
      <c r="CP6" s="35">
        <f t="shared" si="10"/>
        <v>32.61</v>
      </c>
      <c r="CQ6" s="35">
        <f t="shared" si="10"/>
        <v>31.88</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98.27</v>
      </c>
      <c r="CY6" s="35">
        <f t="shared" ref="CY6:DG6" si="11">IF(CY7="",NA(),CY7)</f>
        <v>96.36</v>
      </c>
      <c r="CZ6" s="35">
        <f t="shared" si="11"/>
        <v>96.43</v>
      </c>
      <c r="DA6" s="35">
        <f t="shared" si="11"/>
        <v>98.77</v>
      </c>
      <c r="DB6" s="35">
        <f t="shared" si="11"/>
        <v>98.76</v>
      </c>
      <c r="DC6" s="35">
        <f t="shared" si="11"/>
        <v>79.989999999999995</v>
      </c>
      <c r="DD6" s="35">
        <f t="shared" si="11"/>
        <v>79.98</v>
      </c>
      <c r="DE6" s="35">
        <f t="shared" si="11"/>
        <v>80.8</v>
      </c>
      <c r="DF6" s="35">
        <f t="shared" si="11"/>
        <v>79.2</v>
      </c>
      <c r="DG6" s="35">
        <f t="shared" si="11"/>
        <v>79.09</v>
      </c>
      <c r="DH6" s="34" t="str">
        <f>IF(DH7="","",IF(DH7="-","【-】","【"&amp;SUBSTITUTE(TEXT(DH7,"#,##0.00"),"-","△")&amp;"】"))</f>
        <v>【80.45】</v>
      </c>
      <c r="DI6" s="35">
        <f>IF(DI7="",NA(),DI7)</f>
        <v>20.29</v>
      </c>
      <c r="DJ6" s="35">
        <f t="shared" ref="DJ6:DR6" si="12">IF(DJ7="",NA(),DJ7)</f>
        <v>24.39</v>
      </c>
      <c r="DK6" s="35">
        <f t="shared" si="12"/>
        <v>28.36</v>
      </c>
      <c r="DL6" s="35">
        <f t="shared" si="12"/>
        <v>31.95</v>
      </c>
      <c r="DM6" s="35">
        <f t="shared" si="12"/>
        <v>34.99</v>
      </c>
      <c r="DN6" s="35">
        <f t="shared" si="12"/>
        <v>30.22</v>
      </c>
      <c r="DO6" s="35">
        <f t="shared" si="12"/>
        <v>33.380000000000003</v>
      </c>
      <c r="DP6" s="35">
        <f t="shared" si="12"/>
        <v>30.26</v>
      </c>
      <c r="DQ6" s="35">
        <f t="shared" si="12"/>
        <v>28.97</v>
      </c>
      <c r="DR6" s="35">
        <f t="shared" si="12"/>
        <v>20.14</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8" s="36" customFormat="1" x14ac:dyDescent="0.15">
      <c r="A7" s="28"/>
      <c r="B7" s="37">
        <v>2020</v>
      </c>
      <c r="C7" s="37">
        <v>285854</v>
      </c>
      <c r="D7" s="37">
        <v>46</v>
      </c>
      <c r="E7" s="37">
        <v>17</v>
      </c>
      <c r="F7" s="37">
        <v>6</v>
      </c>
      <c r="G7" s="37">
        <v>0</v>
      </c>
      <c r="H7" s="37" t="s">
        <v>96</v>
      </c>
      <c r="I7" s="37" t="s">
        <v>97</v>
      </c>
      <c r="J7" s="37" t="s">
        <v>98</v>
      </c>
      <c r="K7" s="37" t="s">
        <v>99</v>
      </c>
      <c r="L7" s="37" t="s">
        <v>100</v>
      </c>
      <c r="M7" s="37" t="s">
        <v>101</v>
      </c>
      <c r="N7" s="38" t="s">
        <v>102</v>
      </c>
      <c r="O7" s="38">
        <v>45.09</v>
      </c>
      <c r="P7" s="38">
        <v>0.96</v>
      </c>
      <c r="Q7" s="38">
        <v>90.76</v>
      </c>
      <c r="R7" s="38">
        <v>4503</v>
      </c>
      <c r="S7" s="38">
        <v>16898</v>
      </c>
      <c r="T7" s="38">
        <v>368.77</v>
      </c>
      <c r="U7" s="38">
        <v>45.82</v>
      </c>
      <c r="V7" s="38">
        <v>161</v>
      </c>
      <c r="W7" s="38">
        <v>7.0000000000000007E-2</v>
      </c>
      <c r="X7" s="38">
        <v>2300</v>
      </c>
      <c r="Y7" s="38">
        <v>121.4</v>
      </c>
      <c r="Z7" s="38">
        <v>120.87</v>
      </c>
      <c r="AA7" s="38">
        <v>122.58</v>
      </c>
      <c r="AB7" s="38">
        <v>120.75</v>
      </c>
      <c r="AC7" s="38">
        <v>135.47</v>
      </c>
      <c r="AD7" s="38">
        <v>98.49</v>
      </c>
      <c r="AE7" s="38">
        <v>99.09</v>
      </c>
      <c r="AF7" s="38">
        <v>101.36</v>
      </c>
      <c r="AG7" s="38">
        <v>99.33</v>
      </c>
      <c r="AH7" s="38">
        <v>101.18</v>
      </c>
      <c r="AI7" s="38">
        <v>99.28</v>
      </c>
      <c r="AJ7" s="38">
        <v>557.57000000000005</v>
      </c>
      <c r="AK7" s="38">
        <v>453.57</v>
      </c>
      <c r="AL7" s="38">
        <v>335.91</v>
      </c>
      <c r="AM7" s="38">
        <v>217.33</v>
      </c>
      <c r="AN7" s="38">
        <v>50.9</v>
      </c>
      <c r="AO7" s="38">
        <v>294.57</v>
      </c>
      <c r="AP7" s="38">
        <v>295.20999999999998</v>
      </c>
      <c r="AQ7" s="38">
        <v>221.05</v>
      </c>
      <c r="AR7" s="38">
        <v>210</v>
      </c>
      <c r="AS7" s="38">
        <v>140.63</v>
      </c>
      <c r="AT7" s="38">
        <v>86.39</v>
      </c>
      <c r="AU7" s="38">
        <v>7.64</v>
      </c>
      <c r="AV7" s="38">
        <v>6.34</v>
      </c>
      <c r="AW7" s="38">
        <v>9.9600000000000009</v>
      </c>
      <c r="AX7" s="38">
        <v>8.89</v>
      </c>
      <c r="AY7" s="38">
        <v>38.299999999999997</v>
      </c>
      <c r="AZ7" s="38">
        <v>94.41</v>
      </c>
      <c r="BA7" s="38">
        <v>90.89</v>
      </c>
      <c r="BB7" s="38">
        <v>80.95</v>
      </c>
      <c r="BC7" s="38">
        <v>62.55</v>
      </c>
      <c r="BD7" s="38">
        <v>56.53</v>
      </c>
      <c r="BE7" s="38">
        <v>58.47</v>
      </c>
      <c r="BF7" s="38">
        <v>978.47</v>
      </c>
      <c r="BG7" s="38">
        <v>936.29</v>
      </c>
      <c r="BH7" s="38">
        <v>953.22</v>
      </c>
      <c r="BI7" s="38">
        <v>915.02</v>
      </c>
      <c r="BJ7" s="38">
        <v>877.44</v>
      </c>
      <c r="BK7" s="38">
        <v>1063.93</v>
      </c>
      <c r="BL7" s="38">
        <v>1060.8599999999999</v>
      </c>
      <c r="BM7" s="38">
        <v>1006.65</v>
      </c>
      <c r="BN7" s="38">
        <v>998.42</v>
      </c>
      <c r="BO7" s="38">
        <v>1095.52</v>
      </c>
      <c r="BP7" s="38">
        <v>1042.3399999999999</v>
      </c>
      <c r="BQ7" s="38">
        <v>78.5</v>
      </c>
      <c r="BR7" s="38">
        <v>60.51</v>
      </c>
      <c r="BS7" s="38">
        <v>58</v>
      </c>
      <c r="BT7" s="38">
        <v>45.58</v>
      </c>
      <c r="BU7" s="38">
        <v>59.83</v>
      </c>
      <c r="BV7" s="38">
        <v>46.26</v>
      </c>
      <c r="BW7" s="38">
        <v>45.81</v>
      </c>
      <c r="BX7" s="38">
        <v>43.43</v>
      </c>
      <c r="BY7" s="38">
        <v>41.41</v>
      </c>
      <c r="BZ7" s="38">
        <v>39.64</v>
      </c>
      <c r="CA7" s="38">
        <v>42.6</v>
      </c>
      <c r="CB7" s="38">
        <v>284.32</v>
      </c>
      <c r="CC7" s="38">
        <v>372.14</v>
      </c>
      <c r="CD7" s="38">
        <v>387.42</v>
      </c>
      <c r="CE7" s="38">
        <v>494.72</v>
      </c>
      <c r="CF7" s="38">
        <v>375.24</v>
      </c>
      <c r="CG7" s="38">
        <v>376.4</v>
      </c>
      <c r="CH7" s="38">
        <v>383.92</v>
      </c>
      <c r="CI7" s="38">
        <v>400.44</v>
      </c>
      <c r="CJ7" s="38">
        <v>417.56</v>
      </c>
      <c r="CK7" s="38">
        <v>449.72</v>
      </c>
      <c r="CL7" s="38">
        <v>410.22</v>
      </c>
      <c r="CM7" s="38">
        <v>35.51</v>
      </c>
      <c r="CN7" s="38">
        <v>34.78</v>
      </c>
      <c r="CO7" s="38">
        <v>34.06</v>
      </c>
      <c r="CP7" s="38">
        <v>32.61</v>
      </c>
      <c r="CQ7" s="38">
        <v>31.88</v>
      </c>
      <c r="CR7" s="38">
        <v>33.729999999999997</v>
      </c>
      <c r="CS7" s="38">
        <v>33.21</v>
      </c>
      <c r="CT7" s="38">
        <v>32.229999999999997</v>
      </c>
      <c r="CU7" s="38">
        <v>32.479999999999997</v>
      </c>
      <c r="CV7" s="38">
        <v>30.19</v>
      </c>
      <c r="CW7" s="38">
        <v>32.979999999999997</v>
      </c>
      <c r="CX7" s="38">
        <v>98.27</v>
      </c>
      <c r="CY7" s="38">
        <v>96.36</v>
      </c>
      <c r="CZ7" s="38">
        <v>96.43</v>
      </c>
      <c r="DA7" s="38">
        <v>98.77</v>
      </c>
      <c r="DB7" s="38">
        <v>98.76</v>
      </c>
      <c r="DC7" s="38">
        <v>79.989999999999995</v>
      </c>
      <c r="DD7" s="38">
        <v>79.98</v>
      </c>
      <c r="DE7" s="38">
        <v>80.8</v>
      </c>
      <c r="DF7" s="38">
        <v>79.2</v>
      </c>
      <c r="DG7" s="38">
        <v>79.09</v>
      </c>
      <c r="DH7" s="38">
        <v>80.45</v>
      </c>
      <c r="DI7" s="38">
        <v>20.29</v>
      </c>
      <c r="DJ7" s="38">
        <v>24.39</v>
      </c>
      <c r="DK7" s="38">
        <v>28.36</v>
      </c>
      <c r="DL7" s="38">
        <v>31.95</v>
      </c>
      <c r="DM7" s="38">
        <v>34.99</v>
      </c>
      <c r="DN7" s="38">
        <v>30.22</v>
      </c>
      <c r="DO7" s="38">
        <v>33.380000000000003</v>
      </c>
      <c r="DP7" s="38">
        <v>30.26</v>
      </c>
      <c r="DQ7" s="38">
        <v>28.97</v>
      </c>
      <c r="DR7" s="38">
        <v>20.14</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0.09</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2021-12-03T07:36:25Z</dcterms:created>
  <dcterms:modified xsi:type="dcterms:W3CDTF">2022-01-14T06:41:53Z</dcterms:modified>
  <cp:category/>
</cp:coreProperties>
</file>