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yasunori_tanihara\Desktop\（2021.01.15）経営比較分析表（R元決算）について（〆1月27日（水）中）\提出用\"/>
    </mc:Choice>
  </mc:AlternateContent>
  <xr:revisionPtr revIDLastSave="0" documentId="13_ncr:1_{A9628AA8-76E7-4411-A92B-4997931710B6}" xr6:coauthVersionLast="46" xr6:coauthVersionMax="46" xr10:uidLastSave="{00000000-0000-0000-0000-000000000000}"/>
  <workbookProtection workbookAlgorithmName="SHA-512" workbookHashValue="ci9GvqeZth3n2FQG6+JdhNTv6UbhIpBVEhld2yHMEhOlAVDITB5elx6VtbGsezjhhRmXV3Reqm7cm3L65xXcJg==" workbookSaltValue="RyNFmnHKGYQkBdwnyR6fkA=="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AD10" i="4" s="1"/>
  <c r="Q6" i="5"/>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AT8" i="4"/>
  <c r="W8" i="4"/>
  <c r="I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<sst xmlns="http://schemas.openxmlformats.org/spreadsheetml/2006/main" count="231" uniqueCount="118">
  <si>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</si>
  <si>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</si>
  <si>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</si>
  <si>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</si>
  <si>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</si>
  <si>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</si>
  <si>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</si>
  <si>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</si>
  <si>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</si>
  <si>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</si>
  <si>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</si>
  <si>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</si>
  <si>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</si>
  <si>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</si>
  <si>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</si>
  <si>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</si>
  <si>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</si>
  <si>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</si>
  <si>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</si>
  <si>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</si>
  <si>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</si>
  <si>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</si>
  <si>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</si>
  <si>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</si>
  <si>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</si>
  <si>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</si>
  <si>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</si>
  <si>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</si>
  <si>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</si>
  <si>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</si>
  <si>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</si>
  <si>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</si>
  <si>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</si>
  <si>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</si>
  <si>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</si>
  <si>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</si>
  <si>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</si>
  <si>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</si>
  <si>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</si>
  <si>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</si>
  <si>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</si>
  <si>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</si>
  <si>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</si>
  <si>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</si>
  <si>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</si>
  <si>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</si>
  <si>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</si>
  <si>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</si>
  <si>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</si>
  <si>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</si>
  <si>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</si>
  <si>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</si>
  <si>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</si>
  <si>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</si>
  <si>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</si>
  <si>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</si>
  <si>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</si>
  <si>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</si>
  <si>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</si>
  <si>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</si>
  <si>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</si>
  <si>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</si>
  <si>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</si>
  <si>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</si>
  <si>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</si>
  <si>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</si>
  <si>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</si>
  <si>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</si>
  <si>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</si>
  <si>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</si>
  <si>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</si>
  <si>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</si>
  <si>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</si>
  <si>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</si>
  <si>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</si>
  <si>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</si>
  <si>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</si>
  <si>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</si>
  <si>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</si>
  <si>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</si>
  <si>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</si>
  <si>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</si>
  <si>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</si>
  <si>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</si>
  <si>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</si>
  <si>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</si>
  <si>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</si>
  <si>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</si>
  <si>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</si>
  <si>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</si>
  <si>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</si>
  <si>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</si>
  <si>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</si>
  <si>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</si>
  <si>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</si>
  <si>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</si>
  <si>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</si>
  <si>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</si>
  <si>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</si>
  <si>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</si>
  <si>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</si>
  <si>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</si>
  <si>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</si>
  <si>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</si>
  <si>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</si>
  <si>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</si>
  <si>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</si>
  <si>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</si>
  <si>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</si>
  <si>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</si>
  <si>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</si>
  <si>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</si>
  <si>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</si>
  <si>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</si>
  <si>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</si>
  <si>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小規模集合排水処理事業（2処理区）は、供用開始（最初：平成16年3月、最終：平成17年1月）から16年が経過したところであり、有形固定資産減価償却率は28.30％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</si>
  <si>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16年3月、最終：平成17年1月）から16年が経過したところで、水洗化率は86.67％となっている。本町では、平成20年度から計3回（平成20年10月、平成23年7月、平成26年7月）の使用料改定を行ってきたところであるが、処理区内人口の自然減少等の影響から、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</si>
  <si>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経常収支比率は101.50％となり、100％超え（単年度収支が黒字）となっており、前年度からは5.28ﾎﾟｲﾝﾄ増加している。
　累積欠損金比率は、平成24年度以前（地方公営企業法適用前）に発行した下水道事業資本費平準化債等の影響から6,699.26％となり、類似団体平均、全国平均を大幅に上回っている。比率の分子である累積欠損金に影響する純損益は、令和元年度以降は減価償却費が減少する傾向にあることから、比率の増減は横ばいになることが見込まれる。
　流動比率は8.93％となり、100％を大きく下回っている（令和元年度末から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企業債残高対事業規模比率は、一般会計等が負担することが見込まれる企業債残高の割合が減少した影響から6,408.86％となり、前年度からは330.21ﾎﾟｲﾝﾄ減少している。
　経費回収率は13.53％となり、100％未満（費用が使用料収入以外（繰入金等）で賄われている）となっていて、類似団体平均、全国平均を下回っている。また、汚水処理原価は1,916.38円となり、類似団体平均、全国平均を大きく上回っている（有収水量1㎥当たりの処理費が高い）が、水洗化率は令和元年度末で86.67％と高い比率であり、類似団体平均、全国平均ともに近似しており、使用料収入の増加が見込まれないことから、事業運営に必要となる収入（一般会計繰入金等）の確保について、検討を進める必要があると考えている。</t>
    <rPh sb="23" eb="24">
      <t>コ</t>
    </rPh>
    <rPh sb="32" eb="33">
      <t>クロ</t>
    </rPh>
    <rPh sb="57" eb="59">
      <t>ゾウカ</t>
    </rPh>
    <rPh sb="176" eb="178">
      <t>レイワ</t>
    </rPh>
    <rPh sb="178" eb="179">
      <t>ゲン</t>
    </rPh>
    <rPh sb="256" eb="258">
      <t>レイワ</t>
    </rPh>
    <rPh sb="258" eb="259">
      <t>ゲン</t>
    </rPh>
    <rPh sb="460" eb="462">
      <t>ゲンショウ</t>
    </rPh>
    <rPh sb="611" eb="613">
      <t>レイワ</t>
    </rPh>
    <rPh sb="613" eb="614">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</si>
</sst>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C6-4512-9C2F-D15F1B3834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51C6-4512-9C2F-D15F1B3834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19.05</c:v>
                </c:pt>
                <c:pt idx="1">
                  <c:v>14.29</c:v>
                </c:pt>
                <c:pt idx="2">
                  <c:v>12.7</c:v>
                </c:pt>
                <c:pt idx="3">
                  <c:v>12.7</c:v>
                </c:pt>
                <c:pt idx="4">
                  <c:v>11.11</c:v>
                </c:pt>
              </c:numCache>
            </c:numRef>
          </c:val>
          <c:extLst>
            <c:ext xmlns:c16="http://schemas.microsoft.com/office/drawing/2014/chart" uri="{C3380CC4-5D6E-409C-BE32-E72D297353CC}">
              <c16:uniqueId val="{00000000-4244-459E-B4BB-35DD190E57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35.340000000000003</c:v>
                </c:pt>
                <c:pt idx="4">
                  <c:v>34.68</c:v>
                </c:pt>
              </c:numCache>
            </c:numRef>
          </c:val>
          <c:smooth val="0"/>
          <c:extLst>
            <c:ext xmlns:c16="http://schemas.microsoft.com/office/drawing/2014/chart" uri="{C3380CC4-5D6E-409C-BE32-E72D297353CC}">
              <c16:uniqueId val="{00000001-4244-459E-B4BB-35DD190E57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91.89</c:v>
                </c:pt>
                <c:pt idx="1">
                  <c:v>92.11</c:v>
                </c:pt>
                <c:pt idx="2">
                  <c:v>84.21</c:v>
                </c:pt>
                <c:pt idx="3">
                  <c:v>85.29</c:v>
                </c:pt>
                <c:pt idx="4">
                  <c:v>86.67</c:v>
                </c:pt>
              </c:numCache>
            </c:numRef>
          </c:val>
          <c:extLst>
            <c:ext xmlns:c16="http://schemas.microsoft.com/office/drawing/2014/chart" uri="{C3380CC4-5D6E-409C-BE32-E72D297353CC}">
              <c16:uniqueId val="{00000000-7755-4DF1-B48B-004E1FDD74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91.52</c:v>
                </c:pt>
                <c:pt idx="4">
                  <c:v>90.33</c:v>
                </c:pt>
              </c:numCache>
            </c:numRef>
          </c:val>
          <c:smooth val="0"/>
          <c:extLst>
            <c:ext xmlns:c16="http://schemas.microsoft.com/office/drawing/2014/chart" uri="{C3380CC4-5D6E-409C-BE32-E72D297353CC}">
              <c16:uniqueId val="{00000001-7755-4DF1-B48B-004E1FDD74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93.3</c:v>
                </c:pt>
                <c:pt idx="1">
                  <c:v>95.32</c:v>
                </c:pt>
                <c:pt idx="2">
                  <c:v>97.12</c:v>
                </c:pt>
                <c:pt idx="3">
                  <c:v>96.22</c:v>
                </c:pt>
                <c:pt idx="4">
                  <c:v>101.5</c:v>
                </c:pt>
              </c:numCache>
            </c:numRef>
          </c:val>
          <c:extLst>
            <c:ext xmlns:c16="http://schemas.microsoft.com/office/drawing/2014/chart" uri="{C3380CC4-5D6E-409C-BE32-E72D297353CC}">
              <c16:uniqueId val="{00000000-2560-45C2-A063-EF725CEBF1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98.17</c:v>
                </c:pt>
                <c:pt idx="1">
                  <c:v>100.48</c:v>
                </c:pt>
                <c:pt idx="2">
                  <c:v>94.96</c:v>
                </c:pt>
                <c:pt idx="3">
                  <c:v>91.26</c:v>
                </c:pt>
                <c:pt idx="4">
                  <c:v>99.2</c:v>
                </c:pt>
              </c:numCache>
            </c:numRef>
          </c:val>
          <c:smooth val="0"/>
          <c:extLst>
            <c:ext xmlns:c16="http://schemas.microsoft.com/office/drawing/2014/chart" uri="{C3380CC4-5D6E-409C-BE32-E72D297353CC}">
              <c16:uniqueId val="{00000001-2560-45C2-A063-EF725CEBF1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13.93</c:v>
                </c:pt>
                <c:pt idx="1">
                  <c:v>17.55</c:v>
                </c:pt>
                <c:pt idx="2">
                  <c:v>21.17</c:v>
                </c:pt>
                <c:pt idx="3">
                  <c:v>24.79</c:v>
                </c:pt>
                <c:pt idx="4">
                  <c:v>28.3</c:v>
                </c:pt>
              </c:numCache>
            </c:numRef>
          </c:val>
          <c:extLst>
            <c:ext xmlns:c16="http://schemas.microsoft.com/office/drawing/2014/chart" uri="{C3380CC4-5D6E-409C-BE32-E72D297353CC}">
              <c16:uniqueId val="{00000000-1059-4244-A536-1579718018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27.41</c:v>
                </c:pt>
                <c:pt idx="1">
                  <c:v>30.5</c:v>
                </c:pt>
                <c:pt idx="2">
                  <c:v>31.15</c:v>
                </c:pt>
                <c:pt idx="3">
                  <c:v>30.28</c:v>
                </c:pt>
                <c:pt idx="4">
                  <c:v>31</c:v>
                </c:pt>
              </c:numCache>
            </c:numRef>
          </c:val>
          <c:smooth val="0"/>
          <c:extLst>
            <c:ext xmlns:c16="http://schemas.microsoft.com/office/drawing/2014/chart" uri="{C3380CC4-5D6E-409C-BE32-E72D297353CC}">
              <c16:uniqueId val="{00000001-1059-4244-A536-1579718018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00-4E6B-93E3-43BF069D61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00-4E6B-93E3-43BF069D61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5666.88</c:v>
                </c:pt>
                <c:pt idx="1">
                  <c:v>6161.43</c:v>
                </c:pt>
                <c:pt idx="2">
                  <c:v>6335.06</c:v>
                </c:pt>
                <c:pt idx="3">
                  <c:v>6822.9</c:v>
                </c:pt>
                <c:pt idx="4">
                  <c:v>6699.26</c:v>
                </c:pt>
              </c:numCache>
            </c:numRef>
          </c:val>
          <c:extLst>
            <c:ext xmlns:c16="http://schemas.microsoft.com/office/drawing/2014/chart" uri="{C3380CC4-5D6E-409C-BE32-E72D297353CC}">
              <c16:uniqueId val="{00000000-FE4C-47C1-AC99-CC34571AD3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2103.21</c:v>
                </c:pt>
                <c:pt idx="1">
                  <c:v>2146.5100000000002</c:v>
                </c:pt>
                <c:pt idx="2">
                  <c:v>2162.27</c:v>
                </c:pt>
                <c:pt idx="3">
                  <c:v>1597.09</c:v>
                </c:pt>
                <c:pt idx="4">
                  <c:v>1500.46</c:v>
                </c:pt>
              </c:numCache>
            </c:numRef>
          </c:val>
          <c:smooth val="0"/>
          <c:extLst>
            <c:ext xmlns:c16="http://schemas.microsoft.com/office/drawing/2014/chart" uri="{C3380CC4-5D6E-409C-BE32-E72D297353CC}">
              <c16:uniqueId val="{00000001-FE4C-47C1-AC99-CC34571AD3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2.94</c:v>
                </c:pt>
                <c:pt idx="1">
                  <c:v>4.34</c:v>
                </c:pt>
                <c:pt idx="2">
                  <c:v>21.01</c:v>
                </c:pt>
                <c:pt idx="3">
                  <c:v>7.85</c:v>
                </c:pt>
                <c:pt idx="4">
                  <c:v>8.93</c:v>
                </c:pt>
              </c:numCache>
            </c:numRef>
          </c:val>
          <c:extLst>
            <c:ext xmlns:c16="http://schemas.microsoft.com/office/drawing/2014/chart" uri="{C3380CC4-5D6E-409C-BE32-E72D297353CC}">
              <c16:uniqueId val="{00000000-BA3F-4C5F-9682-643111A38E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113.57</c:v>
                </c:pt>
                <c:pt idx="1">
                  <c:v>125.88</c:v>
                </c:pt>
                <c:pt idx="2">
                  <c:v>86.34</c:v>
                </c:pt>
                <c:pt idx="3">
                  <c:v>88.56</c:v>
                </c:pt>
                <c:pt idx="4">
                  <c:v>81.260000000000005</c:v>
                </c:pt>
              </c:numCache>
            </c:numRef>
          </c:val>
          <c:smooth val="0"/>
          <c:extLst>
            <c:ext xmlns:c16="http://schemas.microsoft.com/office/drawing/2014/chart" uri="{C3380CC4-5D6E-409C-BE32-E72D297353CC}">
              <c16:uniqueId val="{00000001-BA3F-4C5F-9682-643111A38E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5082.6000000000004</c:v>
                </c:pt>
                <c:pt idx="1">
                  <c:v>6318.04</c:v>
                </c:pt>
                <c:pt idx="2">
                  <c:v>6189.76</c:v>
                </c:pt>
                <c:pt idx="3">
                  <c:v>6739.07</c:v>
                </c:pt>
                <c:pt idx="4">
                  <c:v>6408.86</c:v>
                </c:pt>
              </c:numCache>
            </c:numRef>
          </c:val>
          <c:extLst>
            <c:ext xmlns:c16="http://schemas.microsoft.com/office/drawing/2014/chart" uri="{C3380CC4-5D6E-409C-BE32-E72D297353CC}">
              <c16:uniqueId val="{00000000-E0E5-4F1B-8AC2-40342D3839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1837.88</c:v>
                </c:pt>
                <c:pt idx="4">
                  <c:v>1748.51</c:v>
                </c:pt>
              </c:numCache>
            </c:numRef>
          </c:val>
          <c:smooth val="0"/>
          <c:extLst>
            <c:ext xmlns:c16="http://schemas.microsoft.com/office/drawing/2014/chart" uri="{C3380CC4-5D6E-409C-BE32-E72D297353CC}">
              <c16:uniqueId val="{00000001-E0E5-4F1B-8AC2-40342D3839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15.14</c:v>
                </c:pt>
                <c:pt idx="1">
                  <c:v>13.39</c:v>
                </c:pt>
                <c:pt idx="2">
                  <c:v>15.27</c:v>
                </c:pt>
                <c:pt idx="3">
                  <c:v>13.7</c:v>
                </c:pt>
                <c:pt idx="4">
                  <c:v>13.53</c:v>
                </c:pt>
              </c:numCache>
            </c:numRef>
          </c:val>
          <c:extLst>
            <c:ext xmlns:c16="http://schemas.microsoft.com/office/drawing/2014/chart" uri="{C3380CC4-5D6E-409C-BE32-E72D297353CC}">
              <c16:uniqueId val="{00000000-4242-45F5-854C-89D00860F0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35.03</c:v>
                </c:pt>
                <c:pt idx="4">
                  <c:v>34.99</c:v>
                </c:pt>
              </c:numCache>
            </c:numRef>
          </c:val>
          <c:smooth val="0"/>
          <c:extLst>
            <c:ext xmlns:c16="http://schemas.microsoft.com/office/drawing/2014/chart" uri="{C3380CC4-5D6E-409C-BE32-E72D297353CC}">
              <c16:uniqueId val="{00000001-4242-45F5-854C-89D00860F0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1775.27</c:v>
                </c:pt>
                <c:pt idx="1">
                  <c:v>1990.81</c:v>
                </c:pt>
                <c:pt idx="2">
                  <c:v>1681.93</c:v>
                </c:pt>
                <c:pt idx="3">
                  <c:v>1862.75</c:v>
                </c:pt>
                <c:pt idx="4">
                  <c:v>1916.38</c:v>
                </c:pt>
              </c:numCache>
            </c:numRef>
          </c:val>
          <c:extLst>
            <c:ext xmlns:c16="http://schemas.microsoft.com/office/drawing/2014/chart" uri="{C3380CC4-5D6E-409C-BE32-E72D297353CC}">
              <c16:uniqueId val="{00000000-5599-42F2-83C3-E0E41196C1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525.22</c:v>
                </c:pt>
                <c:pt idx="4">
                  <c:v>520.91999999999996</c:v>
                </c:pt>
              </c:numCache>
            </c:numRef>
          </c:val>
          <c:smooth val="0"/>
          <c:extLst>
            <c:ext xmlns:c16="http://schemas.microsoft.com/office/drawing/2014/chart" uri="{C3380CC4-5D6E-409C-BE32-E72D297353CC}">
              <c16:uniqueId val="{00000001-5599-42F2-83C3-E0E41196C1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香美町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17343</v>
      </c>
      <c r="AM8" s="51"/>
      <c r="AN8" s="51"/>
      <c r="AO8" s="51"/>
      <c r="AP8" s="51"/>
      <c r="AQ8" s="51"/>
      <c r="AR8" s="51"/>
      <c r="AS8" s="51"/>
      <c r="AT8" s="46">
        <f>データ!T6</f>
        <v>368.77</v>
      </c>
      <c r="AU8" s="46"/>
      <c r="AV8" s="46"/>
      <c r="AW8" s="46"/>
      <c r="AX8" s="46"/>
      <c r="AY8" s="46"/>
      <c r="AZ8" s="46"/>
      <c r="BA8" s="46"/>
      <c r="BB8" s="46">
        <f>データ!U6</f>
        <v>47.03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-15.1</v>
      </c>
      <c r="J10" s="46"/>
      <c r="K10" s="46"/>
      <c r="L10" s="46"/>
      <c r="M10" s="46"/>
      <c r="N10" s="46"/>
      <c r="O10" s="46"/>
      <c r="P10" s="46">
        <f>データ!P6</f>
        <v>0.17</v>
      </c>
      <c r="Q10" s="46"/>
      <c r="R10" s="46"/>
      <c r="S10" s="46"/>
      <c r="T10" s="46"/>
      <c r="U10" s="46"/>
      <c r="V10" s="46"/>
      <c r="W10" s="46">
        <f>データ!Q6</f>
        <v>107.64</v>
      </c>
      <c r="X10" s="46"/>
      <c r="Y10" s="46"/>
      <c r="Z10" s="46"/>
      <c r="AA10" s="46"/>
      <c r="AB10" s="46"/>
      <c r="AC10" s="46"/>
      <c r="AD10" s="51">
        <f>データ!R6</f>
        <v>4503</v>
      </c>
      <c r="AE10" s="51"/>
      <c r="AF10" s="51"/>
      <c r="AG10" s="51"/>
      <c r="AH10" s="51"/>
      <c r="AI10" s="51"/>
      <c r="AJ10" s="51"/>
      <c r="AK10" s="2"/>
      <c r="AL10" s="51">
        <f>データ!V6</f>
        <v>30</v>
      </c>
      <c r="AM10" s="51"/>
      <c r="AN10" s="51"/>
      <c r="AO10" s="51"/>
      <c r="AP10" s="51"/>
      <c r="AQ10" s="51"/>
      <c r="AR10" s="51"/>
      <c r="AS10" s="51"/>
      <c r="AT10" s="46">
        <f>データ!W6</f>
        <v>0.03</v>
      </c>
      <c r="AU10" s="46"/>
      <c r="AV10" s="46"/>
      <c r="AW10" s="46"/>
      <c r="AX10" s="46"/>
      <c r="AY10" s="46"/>
      <c r="AZ10" s="46"/>
      <c r="BA10" s="46"/>
      <c r="BB10" s="46">
        <f>データ!X6</f>
        <v>1000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CiB74T/CIPBUJjSdBQAjV1KaEe9sVcNqmUaRfmQBnl4i5RRayxDhPOd8F1ccjHQsu+msuR7NNKV53NAtHI7Mmw==" saltValue="y+0EGmTSnra0iEcvBKj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285854</v>
      </c>
      <c r="D6" s="33">
        <f t="shared" si="3"/>
        <v>46</v>
      </c>
      <c r="E6" s="33">
        <f t="shared" si="3"/>
        <v>17</v>
      </c>
      <c r="F6" s="33">
        <f t="shared" si="3"/>
        <v>9</v>
      </c>
      <c r="G6" s="33">
        <f t="shared" si="3"/>
        <v>0</v>
      </c>
      <c r="H6" s="33" t="str">
        <f t="shared" si="3"/>
        <v>兵庫県　香美町</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-15.1</v>
      </c>
      <c r="P6" s="34">
        <f t="shared" si="3"/>
        <v>0.17</v>
      </c>
      <c r="Q6" s="34">
        <f t="shared" si="3"/>
        <v>107.64</v>
      </c>
      <c r="R6" s="34">
        <f t="shared" si="3"/>
        <v>4503</v>
      </c>
      <c r="S6" s="34">
        <f t="shared" si="3"/>
        <v>17343</v>
      </c>
      <c r="T6" s="34">
        <f t="shared" si="3"/>
        <v>368.77</v>
      </c>
      <c r="U6" s="34">
        <f t="shared" si="3"/>
        <v>47.03</v>
      </c>
      <c r="V6" s="34">
        <f t="shared" si="3"/>
        <v>30</v>
      </c>
      <c r="W6" s="34">
        <f t="shared" si="3"/>
        <v>0.03</v>
      </c>
      <c r="X6" s="34">
        <f t="shared" si="3"/>
        <v>1000</v>
      </c>
      <c r="Y6" s="35">
        <f>IF(Y7="",NA(),Y7)</f>
        <v>93.3</v>
      </c>
      <c r="Z6" s="35">
        <f t="shared" ref="Z6:AH6" si="4">IF(Z7="",NA(),Z7)</f>
        <v>95.32</v>
      </c>
      <c r="AA6" s="35">
        <f t="shared" si="4"/>
        <v>97.12</v>
      </c>
      <c r="AB6" s="35">
        <f t="shared" si="4"/>
        <v>96.22</v>
      </c>
      <c r="AC6" s="35">
        <f t="shared" si="4"/>
        <v>101.5</v>
      </c>
      <c r="AD6" s="35">
        <f t="shared" si="4"/>
        <v>98.17</v>
      </c>
      <c r="AE6" s="35">
        <f t="shared" si="4"/>
        <v>100.48</v>
      </c>
      <c r="AF6" s="35">
        <f t="shared" si="4"/>
        <v>94.96</v>
      </c>
      <c r="AG6" s="35">
        <f t="shared" si="4"/>
        <v>91.26</v>
      </c>
      <c r="AH6" s="35">
        <f t="shared" si="4"/>
        <v>99.2</v>
      </c>
      <c r="AI6" s="34" t="str">
        <f>IF(AI7="","",IF(AI7="-","【-】","【"&amp;SUBSTITUTE(TEXT(AI7,"#,##0.00"),"-","△")&amp;"】"))</f>
        <v>【98.84】</v>
      </c>
      <c r="AJ6" s="35">
        <f>IF(AJ7="",NA(),AJ7)</f>
        <v>5666.88</v>
      </c>
      <c r="AK6" s="35">
        <f t="shared" ref="AK6:AS6" si="5">IF(AK7="",NA(),AK7)</f>
        <v>6161.43</v>
      </c>
      <c r="AL6" s="35">
        <f t="shared" si="5"/>
        <v>6335.06</v>
      </c>
      <c r="AM6" s="35">
        <f t="shared" si="5"/>
        <v>6822.9</v>
      </c>
      <c r="AN6" s="35">
        <f t="shared" si="5"/>
        <v>6699.26</v>
      </c>
      <c r="AO6" s="35">
        <f t="shared" si="5"/>
        <v>2103.21</v>
      </c>
      <c r="AP6" s="35">
        <f t="shared" si="5"/>
        <v>2146.5100000000002</v>
      </c>
      <c r="AQ6" s="35">
        <f t="shared" si="5"/>
        <v>2162.27</v>
      </c>
      <c r="AR6" s="35">
        <f t="shared" si="5"/>
        <v>1597.09</v>
      </c>
      <c r="AS6" s="35">
        <f t="shared" si="5"/>
        <v>1500.46</v>
      </c>
      <c r="AT6" s="34" t="str">
        <f>IF(AT7="","",IF(AT7="-","【-】","【"&amp;SUBSTITUTE(TEXT(AT7,"#,##0.00"),"-","△")&amp;"】"))</f>
        <v>【1,399.60】</v>
      </c>
      <c r="AU6" s="35">
        <f>IF(AU7="",NA(),AU7)</f>
        <v>2.94</v>
      </c>
      <c r="AV6" s="35">
        <f t="shared" ref="AV6:BD6" si="6">IF(AV7="",NA(),AV7)</f>
        <v>4.34</v>
      </c>
      <c r="AW6" s="35">
        <f t="shared" si="6"/>
        <v>21.01</v>
      </c>
      <c r="AX6" s="35">
        <f t="shared" si="6"/>
        <v>7.85</v>
      </c>
      <c r="AY6" s="35">
        <f t="shared" si="6"/>
        <v>8.93</v>
      </c>
      <c r="AZ6" s="35">
        <f t="shared" si="6"/>
        <v>113.57</v>
      </c>
      <c r="BA6" s="35">
        <f t="shared" si="6"/>
        <v>125.88</v>
      </c>
      <c r="BB6" s="35">
        <f t="shared" si="6"/>
        <v>86.34</v>
      </c>
      <c r="BC6" s="35">
        <f t="shared" si="6"/>
        <v>88.56</v>
      </c>
      <c r="BD6" s="35">
        <f t="shared" si="6"/>
        <v>81.260000000000005</v>
      </c>
      <c r="BE6" s="34" t="str">
        <f>IF(BE7="","",IF(BE7="-","【-】","【"&amp;SUBSTITUTE(TEXT(BE7,"#,##0.00"),"-","△")&amp;"】"))</f>
        <v>【83.42】</v>
      </c>
      <c r="BF6" s="35">
        <f>IF(BF7="",NA(),BF7)</f>
        <v>5082.6000000000004</v>
      </c>
      <c r="BG6" s="35">
        <f t="shared" ref="BG6:BO6" si="7">IF(BG7="",NA(),BG7)</f>
        <v>6318.04</v>
      </c>
      <c r="BH6" s="35">
        <f t="shared" si="7"/>
        <v>6189.76</v>
      </c>
      <c r="BI6" s="35">
        <f t="shared" si="7"/>
        <v>6739.07</v>
      </c>
      <c r="BJ6" s="35">
        <f t="shared" si="7"/>
        <v>6408.86</v>
      </c>
      <c r="BK6" s="35">
        <f t="shared" si="7"/>
        <v>3188.44</v>
      </c>
      <c r="BL6" s="35">
        <f t="shared" si="7"/>
        <v>4170.3999999999996</v>
      </c>
      <c r="BM6" s="35">
        <f t="shared" si="7"/>
        <v>2559.94</v>
      </c>
      <c r="BN6" s="35">
        <f t="shared" si="7"/>
        <v>1837.88</v>
      </c>
      <c r="BO6" s="35">
        <f t="shared" si="7"/>
        <v>1748.51</v>
      </c>
      <c r="BP6" s="34" t="str">
        <f>IF(BP7="","",IF(BP7="-","【-】","【"&amp;SUBSTITUTE(TEXT(BP7,"#,##0.00"),"-","△")&amp;"】"))</f>
        <v>【1,682.85】</v>
      </c>
      <c r="BQ6" s="35">
        <f>IF(BQ7="",NA(),BQ7)</f>
        <v>15.14</v>
      </c>
      <c r="BR6" s="35">
        <f t="shared" ref="BR6:BZ6" si="8">IF(BR7="",NA(),BR7)</f>
        <v>13.39</v>
      </c>
      <c r="BS6" s="35">
        <f t="shared" si="8"/>
        <v>15.27</v>
      </c>
      <c r="BT6" s="35">
        <f t="shared" si="8"/>
        <v>13.7</v>
      </c>
      <c r="BU6" s="35">
        <f t="shared" si="8"/>
        <v>13.53</v>
      </c>
      <c r="BV6" s="35">
        <f t="shared" si="8"/>
        <v>26.47</v>
      </c>
      <c r="BW6" s="35">
        <f t="shared" si="8"/>
        <v>32.14</v>
      </c>
      <c r="BX6" s="35">
        <f t="shared" si="8"/>
        <v>37.82</v>
      </c>
      <c r="BY6" s="35">
        <f t="shared" si="8"/>
        <v>35.03</v>
      </c>
      <c r="BZ6" s="35">
        <f t="shared" si="8"/>
        <v>34.99</v>
      </c>
      <c r="CA6" s="34" t="str">
        <f>IF(CA7="","",IF(CA7="-","【-】","【"&amp;SUBSTITUTE(TEXT(CA7,"#,##0.00"),"-","△")&amp;"】"))</f>
        <v>【36.18】</v>
      </c>
      <c r="CB6" s="35">
        <f>IF(CB7="",NA(),CB7)</f>
        <v>1775.27</v>
      </c>
      <c r="CC6" s="35">
        <f t="shared" ref="CC6:CK6" si="9">IF(CC7="",NA(),CC7)</f>
        <v>1990.81</v>
      </c>
      <c r="CD6" s="35">
        <f t="shared" si="9"/>
        <v>1681.93</v>
      </c>
      <c r="CE6" s="35">
        <f t="shared" si="9"/>
        <v>1862.75</v>
      </c>
      <c r="CF6" s="35">
        <f t="shared" si="9"/>
        <v>1916.38</v>
      </c>
      <c r="CG6" s="35">
        <f t="shared" si="9"/>
        <v>688.46</v>
      </c>
      <c r="CH6" s="35">
        <f t="shared" si="9"/>
        <v>562.9</v>
      </c>
      <c r="CI6" s="35">
        <f t="shared" si="9"/>
        <v>482.51</v>
      </c>
      <c r="CJ6" s="35">
        <f t="shared" si="9"/>
        <v>525.22</v>
      </c>
      <c r="CK6" s="35">
        <f t="shared" si="9"/>
        <v>520.91999999999996</v>
      </c>
      <c r="CL6" s="34" t="str">
        <f>IF(CL7="","",IF(CL7="-","【-】","【"&amp;SUBSTITUTE(TEXT(CL7,"#,##0.00"),"-","△")&amp;"】"))</f>
        <v>【510.14】</v>
      </c>
      <c r="CM6" s="35">
        <f>IF(CM7="",NA(),CM7)</f>
        <v>19.05</v>
      </c>
      <c r="CN6" s="35">
        <f t="shared" ref="CN6:CV6" si="10">IF(CN7="",NA(),CN7)</f>
        <v>14.29</v>
      </c>
      <c r="CO6" s="35">
        <f t="shared" si="10"/>
        <v>12.7</v>
      </c>
      <c r="CP6" s="35">
        <f t="shared" si="10"/>
        <v>12.7</v>
      </c>
      <c r="CQ6" s="35">
        <f t="shared" si="10"/>
        <v>11.11</v>
      </c>
      <c r="CR6" s="35">
        <f t="shared" si="10"/>
        <v>40.96</v>
      </c>
      <c r="CS6" s="35">
        <f t="shared" si="10"/>
        <v>39.450000000000003</v>
      </c>
      <c r="CT6" s="35">
        <f t="shared" si="10"/>
        <v>39.15</v>
      </c>
      <c r="CU6" s="35">
        <f t="shared" si="10"/>
        <v>35.340000000000003</v>
      </c>
      <c r="CV6" s="35">
        <f t="shared" si="10"/>
        <v>34.68</v>
      </c>
      <c r="CW6" s="34" t="str">
        <f>IF(CW7="","",IF(CW7="-","【-】","【"&amp;SUBSTITUTE(TEXT(CW7,"#,##0.00"),"-","△")&amp;"】"))</f>
        <v>【35.17】</v>
      </c>
      <c r="CX6" s="35">
        <f>IF(CX7="",NA(),CX7)</f>
        <v>91.89</v>
      </c>
      <c r="CY6" s="35">
        <f t="shared" ref="CY6:DG6" si="11">IF(CY7="",NA(),CY7)</f>
        <v>92.11</v>
      </c>
      <c r="CZ6" s="35">
        <f t="shared" si="11"/>
        <v>84.21</v>
      </c>
      <c r="DA6" s="35">
        <f t="shared" si="11"/>
        <v>85.29</v>
      </c>
      <c r="DB6" s="35">
        <f t="shared" si="11"/>
        <v>86.67</v>
      </c>
      <c r="DC6" s="35">
        <f t="shared" si="11"/>
        <v>90.64</v>
      </c>
      <c r="DD6" s="35">
        <f t="shared" si="11"/>
        <v>90.48</v>
      </c>
      <c r="DE6" s="35">
        <f t="shared" si="11"/>
        <v>89.54</v>
      </c>
      <c r="DF6" s="35">
        <f t="shared" si="11"/>
        <v>91.52</v>
      </c>
      <c r="DG6" s="35">
        <f t="shared" si="11"/>
        <v>90.33</v>
      </c>
      <c r="DH6" s="34" t="str">
        <f>IF(DH7="","",IF(DH7="-","【-】","【"&amp;SUBSTITUTE(TEXT(DH7,"#,##0.00"),"-","△")&amp;"】"))</f>
        <v>【90.15】</v>
      </c>
      <c r="DI6" s="35">
        <f>IF(DI7="",NA(),DI7)</f>
        <v>13.93</v>
      </c>
      <c r="DJ6" s="35">
        <f t="shared" ref="DJ6:DR6" si="12">IF(DJ7="",NA(),DJ7)</f>
        <v>17.55</v>
      </c>
      <c r="DK6" s="35">
        <f t="shared" si="12"/>
        <v>21.17</v>
      </c>
      <c r="DL6" s="35">
        <f t="shared" si="12"/>
        <v>24.79</v>
      </c>
      <c r="DM6" s="35">
        <f t="shared" si="12"/>
        <v>28.3</v>
      </c>
      <c r="DN6" s="35">
        <f t="shared" si="12"/>
        <v>27.41</v>
      </c>
      <c r="DO6" s="35">
        <f t="shared" si="12"/>
        <v>30.5</v>
      </c>
      <c r="DP6" s="35">
        <f t="shared" si="12"/>
        <v>31.15</v>
      </c>
      <c r="DQ6" s="35">
        <f t="shared" si="12"/>
        <v>30.28</v>
      </c>
      <c r="DR6" s="35">
        <f t="shared" si="12"/>
        <v>31</v>
      </c>
      <c r="DS6" s="34" t="str">
        <f>IF(DS7="","",IF(DS7="-","【-】","【"&amp;SUBSTITUTE(TEXT(DS7,"#,##0.00"),"-","△")&amp;"】"))</f>
        <v>【30.43】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8" s="36" customFormat="1" x14ac:dyDescent="0.15">
      <c r="A7" s="28"/>
      <c r="B7" s="37">
        <v>2019</v>
      </c>
      <c r="C7" s="37">
        <v>285854</v>
      </c>
      <c r="D7" s="37">
        <v>46</v>
      </c>
      <c r="E7" s="37">
        <v>17</v>
      </c>
      <c r="F7" s="37">
        <v>9</v>
      </c>
      <c r="G7" s="37">
        <v>0</v>
      </c>
      <c r="H7" s="37" t="s">
        <v>96</v>
      </c>
      <c r="I7" s="37" t="s">
        <v>97</v>
      </c>
      <c r="J7" s="37" t="s">
        <v>98</v>
      </c>
      <c r="K7" s="37" t="s">
        <v>99</v>
      </c>
      <c r="L7" s="37" t="s">
        <v>100</v>
      </c>
      <c r="M7" s="37" t="s">
        <v>101</v>
      </c>
      <c r="N7" s="38" t="s">
        <v>102</v>
      </c>
      <c r="O7" s="38">
        <v>-15.1</v>
      </c>
      <c r="P7" s="38">
        <v>0.17</v>
      </c>
      <c r="Q7" s="38">
        <v>107.64</v>
      </c>
      <c r="R7" s="38">
        <v>4503</v>
      </c>
      <c r="S7" s="38">
        <v>17343</v>
      </c>
      <c r="T7" s="38">
        <v>368.77</v>
      </c>
      <c r="U7" s="38">
        <v>47.03</v>
      </c>
      <c r="V7" s="38">
        <v>30</v>
      </c>
      <c r="W7" s="38">
        <v>0.03</v>
      </c>
      <c r="X7" s="38">
        <v>1000</v>
      </c>
      <c r="Y7" s="38">
        <v>93.3</v>
      </c>
      <c r="Z7" s="38">
        <v>95.32</v>
      </c>
      <c r="AA7" s="38">
        <v>97.12</v>
      </c>
      <c r="AB7" s="38">
        <v>96.22</v>
      </c>
      <c r="AC7" s="38">
        <v>101.5</v>
      </c>
      <c r="AD7" s="38">
        <v>98.17</v>
      </c>
      <c r="AE7" s="38">
        <v>100.48</v>
      </c>
      <c r="AF7" s="38">
        <v>94.96</v>
      </c>
      <c r="AG7" s="38">
        <v>91.26</v>
      </c>
      <c r="AH7" s="38">
        <v>99.2</v>
      </c>
      <c r="AI7" s="38">
        <v>98.84</v>
      </c>
      <c r="AJ7" s="38">
        <v>5666.88</v>
      </c>
      <c r="AK7" s="38">
        <v>6161.43</v>
      </c>
      <c r="AL7" s="38">
        <v>6335.06</v>
      </c>
      <c r="AM7" s="38">
        <v>6822.9</v>
      </c>
      <c r="AN7" s="38">
        <v>6699.26</v>
      </c>
      <c r="AO7" s="38">
        <v>2103.21</v>
      </c>
      <c r="AP7" s="38">
        <v>2146.5100000000002</v>
      </c>
      <c r="AQ7" s="38">
        <v>2162.27</v>
      </c>
      <c r="AR7" s="38">
        <v>1597.09</v>
      </c>
      <c r="AS7" s="38">
        <v>1500.46</v>
      </c>
      <c r="AT7" s="38">
        <v>1399.6</v>
      </c>
      <c r="AU7" s="38">
        <v>2.94</v>
      </c>
      <c r="AV7" s="38">
        <v>4.34</v>
      </c>
      <c r="AW7" s="38">
        <v>21.01</v>
      </c>
      <c r="AX7" s="38">
        <v>7.85</v>
      </c>
      <c r="AY7" s="38">
        <v>8.93</v>
      </c>
      <c r="AZ7" s="38">
        <v>113.57</v>
      </c>
      <c r="BA7" s="38">
        <v>125.88</v>
      </c>
      <c r="BB7" s="38">
        <v>86.34</v>
      </c>
      <c r="BC7" s="38">
        <v>88.56</v>
      </c>
      <c r="BD7" s="38">
        <v>81.260000000000005</v>
      </c>
      <c r="BE7" s="38">
        <v>83.42</v>
      </c>
      <c r="BF7" s="38">
        <v>5082.6000000000004</v>
      </c>
      <c r="BG7" s="38">
        <v>6318.04</v>
      </c>
      <c r="BH7" s="38">
        <v>6189.76</v>
      </c>
      <c r="BI7" s="38">
        <v>6739.07</v>
      </c>
      <c r="BJ7" s="38">
        <v>6408.86</v>
      </c>
      <c r="BK7" s="38">
        <v>3188.44</v>
      </c>
      <c r="BL7" s="38">
        <v>4170.3999999999996</v>
      </c>
      <c r="BM7" s="38">
        <v>2559.94</v>
      </c>
      <c r="BN7" s="38">
        <v>1837.88</v>
      </c>
      <c r="BO7" s="38">
        <v>1748.51</v>
      </c>
      <c r="BP7" s="38">
        <v>1682.85</v>
      </c>
      <c r="BQ7" s="38">
        <v>15.14</v>
      </c>
      <c r="BR7" s="38">
        <v>13.39</v>
      </c>
      <c r="BS7" s="38">
        <v>15.27</v>
      </c>
      <c r="BT7" s="38">
        <v>13.7</v>
      </c>
      <c r="BU7" s="38">
        <v>13.53</v>
      </c>
      <c r="BV7" s="38">
        <v>26.47</v>
      </c>
      <c r="BW7" s="38">
        <v>32.14</v>
      </c>
      <c r="BX7" s="38">
        <v>37.82</v>
      </c>
      <c r="BY7" s="38">
        <v>35.03</v>
      </c>
      <c r="BZ7" s="38">
        <v>34.99</v>
      </c>
      <c r="CA7" s="38">
        <v>36.18</v>
      </c>
      <c r="CB7" s="38">
        <v>1775.27</v>
      </c>
      <c r="CC7" s="38">
        <v>1990.81</v>
      </c>
      <c r="CD7" s="38">
        <v>1681.93</v>
      </c>
      <c r="CE7" s="38">
        <v>1862.75</v>
      </c>
      <c r="CF7" s="38">
        <v>1916.38</v>
      </c>
      <c r="CG7" s="38">
        <v>688.46</v>
      </c>
      <c r="CH7" s="38">
        <v>562.9</v>
      </c>
      <c r="CI7" s="38">
        <v>482.51</v>
      </c>
      <c r="CJ7" s="38">
        <v>525.22</v>
      </c>
      <c r="CK7" s="38">
        <v>520.91999999999996</v>
      </c>
      <c r="CL7" s="38">
        <v>510.14</v>
      </c>
      <c r="CM7" s="38">
        <v>19.05</v>
      </c>
      <c r="CN7" s="38">
        <v>14.29</v>
      </c>
      <c r="CO7" s="38">
        <v>12.7</v>
      </c>
      <c r="CP7" s="38">
        <v>12.7</v>
      </c>
      <c r="CQ7" s="38">
        <v>11.11</v>
      </c>
      <c r="CR7" s="38">
        <v>40.96</v>
      </c>
      <c r="CS7" s="38">
        <v>39.450000000000003</v>
      </c>
      <c r="CT7" s="38">
        <v>39.15</v>
      </c>
      <c r="CU7" s="38">
        <v>35.340000000000003</v>
      </c>
      <c r="CV7" s="38">
        <v>34.68</v>
      </c>
      <c r="CW7" s="38">
        <v>35.17</v>
      </c>
      <c r="CX7" s="38">
        <v>91.89</v>
      </c>
      <c r="CY7" s="38">
        <v>92.11</v>
      </c>
      <c r="CZ7" s="38">
        <v>84.21</v>
      </c>
      <c r="DA7" s="38">
        <v>85.29</v>
      </c>
      <c r="DB7" s="38">
        <v>86.67</v>
      </c>
      <c r="DC7" s="38">
        <v>90.64</v>
      </c>
      <c r="DD7" s="38">
        <v>90.48</v>
      </c>
      <c r="DE7" s="38">
        <v>89.54</v>
      </c>
      <c r="DF7" s="38">
        <v>91.52</v>
      </c>
      <c r="DG7" s="38">
        <v>90.33</v>
      </c>
      <c r="DH7" s="38">
        <v>90.15</v>
      </c>
      <c r="DI7" s="38">
        <v>13.93</v>
      </c>
      <c r="DJ7" s="38">
        <v>17.55</v>
      </c>
      <c r="DK7" s="38">
        <v>21.17</v>
      </c>
      <c r="DL7" s="38">
        <v>24.79</v>
      </c>
      <c r="DM7" s="38">
        <v>28.3</v>
      </c>
      <c r="DN7" s="38">
        <v>27.41</v>
      </c>
      <c r="DO7" s="38">
        <v>30.5</v>
      </c>
      <c r="DP7" s="38">
        <v>31.15</v>
      </c>
      <c r="DQ7" s="38">
        <v>30.28</v>
      </c>
      <c r="DR7" s="38">
        <v>31</v>
      </c>
      <c r="DS7" s="38">
        <v>30.43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0.51</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谷原　裕典</cp:lastModifiedBy>
  <dcterms:created xsi:type="dcterms:W3CDTF">2020-12-04T02:39:32Z</dcterms:created>
  <dcterms:modified xsi:type="dcterms:W3CDTF">2021-01-26T13:47:00Z</dcterms:modified>
  <cp:category/>
</cp:coreProperties>
</file>