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yasunori_tanihara\Desktop\（2021.01.15）経営比較分析表（R元決算）について（〆1月27日（水）中）\提出用\"/>
    </mc:Choice>
  </mc:AlternateContent>
  <xr:revisionPtr revIDLastSave="0" documentId="13_ncr:1_{D9E39C1F-D815-43E6-8712-996B63C8C70E}" xr6:coauthVersionLast="46" xr6:coauthVersionMax="46" xr10:uidLastSave="{00000000-0000-0000-0000-000000000000}"/>
  <workbookProtection workbookAlgorithmName="SHA-512" workbookHashValue="1GCdeOHS/XJ1CghLhhLQnooXA3HLI9qWXHEz/b38BuKJaO6I/jR7lb6GLZBCBVV76q8YviV5IxtoPZsK0+a+ew==" workbookSaltValue="uMC2L1g2Q1jOlYIa2jjLlw=="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E85" i="4"/>
  <c r="BB10" i="4"/>
  <c r="AT10" i="4"/>
  <c r="P10" i="4"/>
  <c r="BB8" i="4"/>
  <c r="AT8" i="4"/>
  <c r="AL8" i="4"/>
  <c r="W8" i="4"/>
  <c r="P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<sst xmlns="http://schemas.openxmlformats.org/spreadsheetml/2006/main" count="231" uniqueCount="116">
  <si>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</si>
  <si>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</si>
  <si>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</si>
  <si>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</si>
  <si>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</si>
  <si>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</si>
  <si>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</si>
  <si>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</si>
  <si>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</si>
  <si>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</si>
  <si>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</si>
  <si>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</si>
  <si>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</si>
  <si>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</si>
  <si>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</si>
  <si>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</si>
  <si>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</si>
  <si>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</si>
  <si>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</si>
  <si>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</si>
  <si>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</si>
  <si>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</si>
  <si>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</si>
  <si>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</si>
  <si>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</si>
  <si>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</si>
  <si>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</si>
  <si>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</si>
  <si>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</si>
  <si>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</si>
  <si>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</si>
  <si>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</si>
  <si>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</si>
  <si>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</si>
  <si>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</si>
  <si>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</si>
  <si>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</si>
  <si>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</si>
  <si>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</si>
  <si>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</si>
  <si>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</si>
  <si>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</si>
  <si>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</si>
  <si>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</si>
  <si>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</si>
  <si>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</si>
  <si>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</si>
  <si>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</si>
  <si>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</si>
  <si>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</si>
  <si>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</si>
  <si>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</si>
  <si>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</si>
  <si>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</si>
  <si>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</si>
  <si>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</si>
  <si>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</si>
  <si>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</si>
  <si>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</si>
  <si>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</si>
  <si>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</si>
  <si>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</si>
  <si>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</si>
  <si>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</si>
  <si>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</si>
  <si>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</si>
  <si>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</si>
  <si>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</si>
  <si>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</si>
  <si>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</si>
  <si>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</si>
  <si>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</si>
  <si>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</si>
  <si>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</si>
  <si>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</si>
  <si>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</si>
  <si>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</si>
  <si>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</si>
  <si>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</si>
  <si>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</si>
  <si>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</si>
  <si>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</si>
  <si>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</si>
  <si>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</si>
  <si>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</si>
  <si>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</si>
  <si>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</si>
  <si>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</si>
  <si>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</si>
  <si>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</si>
  <si>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</si>
  <si>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</si>
  <si>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</si>
  <si>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</si>
  <si>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</si>
  <si>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</si>
  <si>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</si>
  <si>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</si>
  <si>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</si>
  <si>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</si>
  <si>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</si>
  <si>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</si>
  <si>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</si>
  <si>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</si>
  <si>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</si>
  <si>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</si>
  <si>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</si>
  <si>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</si>
  <si>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</si>
  <si>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</si>
  <si>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</si>
  <si>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</si>
  <si>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</si>
  <si>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漁業集落排水事業（1処理区）は供用開始（平成12年4月)から19年が経過したところであるが、有形固定資産減価償却率は31.95％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</si>
  <si>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平成12年4月)から19年が経過したところで、水洗化率は98.77％となっている。本町では、平成20年度から計3回（平成20年10月、平成23年7月、平成26年7月）の使用料改定を行ってきたところであるが、今後は、処理区内人口の自然減少等の影響から、有収水量の増加、使用料収入の確保は、難しいと考えるため、本事業の運営に必要となる財源の確保が課題となっている。
　当面は、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</si>
  <si>
    <t xml:space="preserve">　経常収支比率は120.75％となり、100％超え（単年度収支が黒字）となっている。今後、分母を構成する経常費用のうち減価償却費が減少する傾向にあることから、比率は増加する見込みである。
　累積欠損金比率は217.33％となり、類似団体平均、全国平均を上回っている。比率の分子である累積欠損金に影響する純損益は、令和元年度以降は減価償却費が減少する傾向にあることから、比率は減少することが見込まれる。
　流動比率は8.89％となり、100％を大きく下回っている（令和元年度末から1年以内の支払いに対応する資金が同年度末で不足）が、比率の分母となる流動負債のうち企業債償還金（翌年度償還分）に係る財源は、下水道使用料の他に1年以内に収入する一般会計繰入金等を予定していることから、大きな影響はないと考えている。
　企業債残高対事業規模比率は、一般会計等が負担することが見込まれる企業債残高の割合が減少した影響から915.02％となり、前年度からは38.20ﾎﾟｲﾝﾄ減少している。
　経費回収率は45.58％となり、100％未満（費用が使用料収入以外（繰入金等）で賄われている）となっていて、類似団体平均、全国平均を上回っている。また、汚水処理原価は494.72円となり、類似団体平均、全国平均を上回っている。今後は、令和元年度末で98.77％となっている水洗化率を維持することで、経営の健全性等が確保できるよう努めていきたいと考えている。
</t>
    <rPh sb="156" eb="158">
      <t>レイワ</t>
    </rPh>
    <rPh sb="158" eb="159">
      <t>ゲン</t>
    </rPh>
    <rPh sb="231" eb="233">
      <t>レイワ</t>
    </rPh>
    <rPh sb="233" eb="234">
      <t>ゲン</t>
    </rPh>
    <rPh sb="432" eb="434">
      <t>ゲンショウ</t>
    </rPh>
    <rPh sb="547" eb="549">
      <t>ウワマワ</t>
    </rPh>
    <rPh sb="558" eb="560">
      <t>レイワ</t>
    </rPh>
    <rPh sb="560" eb="561">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</si>
</sst>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23-4BB8-A7CA-991F6E0098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C523-4BB8-A7CA-991F6E0098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34.06</c:v>
                </c:pt>
                <c:pt idx="1">
                  <c:v>35.51</c:v>
                </c:pt>
                <c:pt idx="2">
                  <c:v>34.78</c:v>
                </c:pt>
                <c:pt idx="3">
                  <c:v>34.06</c:v>
                </c:pt>
                <c:pt idx="4">
                  <c:v>32.61</c:v>
                </c:pt>
              </c:numCache>
            </c:numRef>
          </c:val>
          <c:extLst>
            <c:ext xmlns:c16="http://schemas.microsoft.com/office/drawing/2014/chart" uri="{C3380CC4-5D6E-409C-BE32-E72D297353CC}">
              <c16:uniqueId val="{00000000-CEEF-4ED7-B8FF-2C46055152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CEEF-4ED7-B8FF-2C46055152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98.37</c:v>
                </c:pt>
                <c:pt idx="1">
                  <c:v>98.27</c:v>
                </c:pt>
                <c:pt idx="2">
                  <c:v>96.36</c:v>
                </c:pt>
                <c:pt idx="3">
                  <c:v>96.43</c:v>
                </c:pt>
                <c:pt idx="4">
                  <c:v>98.77</c:v>
                </c:pt>
              </c:numCache>
            </c:numRef>
          </c:val>
          <c:extLst>
            <c:ext xmlns:c16="http://schemas.microsoft.com/office/drawing/2014/chart" uri="{C3380CC4-5D6E-409C-BE32-E72D297353CC}">
              <c16:uniqueId val="{00000000-B58F-4AFC-BD59-B75754850C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B58F-4AFC-BD59-B75754850C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113.57</c:v>
                </c:pt>
                <c:pt idx="1">
                  <c:v>121.4</c:v>
                </c:pt>
                <c:pt idx="2">
                  <c:v>120.87</c:v>
                </c:pt>
                <c:pt idx="3">
                  <c:v>122.58</c:v>
                </c:pt>
                <c:pt idx="4">
                  <c:v>120.75</c:v>
                </c:pt>
              </c:numCache>
            </c:numRef>
          </c:val>
          <c:extLst>
            <c:ext xmlns:c16="http://schemas.microsoft.com/office/drawing/2014/chart" uri="{C3380CC4-5D6E-409C-BE32-E72D297353CC}">
              <c16:uniqueId val="{00000000-E6A0-4A17-8C10-9F678EBFF2D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97.28</c:v>
                </c:pt>
                <c:pt idx="1">
                  <c:v>98.49</c:v>
                </c:pt>
                <c:pt idx="2">
                  <c:v>99.09</c:v>
                </c:pt>
                <c:pt idx="3">
                  <c:v>101.36</c:v>
                </c:pt>
                <c:pt idx="4">
                  <c:v>99.33</c:v>
                </c:pt>
              </c:numCache>
            </c:numRef>
          </c:val>
          <c:smooth val="0"/>
          <c:extLst>
            <c:ext xmlns:c16="http://schemas.microsoft.com/office/drawing/2014/chart" uri="{C3380CC4-5D6E-409C-BE32-E72D297353CC}">
              <c16:uniqueId val="{00000001-E6A0-4A17-8C10-9F678EBFF2D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15.77</c:v>
                </c:pt>
                <c:pt idx="1">
                  <c:v>20.29</c:v>
                </c:pt>
                <c:pt idx="2">
                  <c:v>24.39</c:v>
                </c:pt>
                <c:pt idx="3">
                  <c:v>28.36</c:v>
                </c:pt>
                <c:pt idx="4">
                  <c:v>31.95</c:v>
                </c:pt>
              </c:numCache>
            </c:numRef>
          </c:val>
          <c:extLst>
            <c:ext xmlns:c16="http://schemas.microsoft.com/office/drawing/2014/chart" uri="{C3380CC4-5D6E-409C-BE32-E72D297353CC}">
              <c16:uniqueId val="{00000000-3654-4ED2-AC54-C8233D08D77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27.17</c:v>
                </c:pt>
                <c:pt idx="1">
                  <c:v>30.22</c:v>
                </c:pt>
                <c:pt idx="2">
                  <c:v>33.380000000000003</c:v>
                </c:pt>
                <c:pt idx="3">
                  <c:v>30.26</c:v>
                </c:pt>
                <c:pt idx="4">
                  <c:v>28.97</c:v>
                </c:pt>
              </c:numCache>
            </c:numRef>
          </c:val>
          <c:smooth val="0"/>
          <c:extLst>
            <c:ext xmlns:c16="http://schemas.microsoft.com/office/drawing/2014/chart" uri="{C3380CC4-5D6E-409C-BE32-E72D297353CC}">
              <c16:uniqueId val="{00000001-3654-4ED2-AC54-C8233D08D77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D3-4245-A91D-76CAA849209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AD3-4245-A91D-76CAA849209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670.01</c:v>
                </c:pt>
                <c:pt idx="1">
                  <c:v>557.57000000000005</c:v>
                </c:pt>
                <c:pt idx="2">
                  <c:v>453.57</c:v>
                </c:pt>
                <c:pt idx="3">
                  <c:v>335.91</c:v>
                </c:pt>
                <c:pt idx="4">
                  <c:v>217.33</c:v>
                </c:pt>
              </c:numCache>
            </c:numRef>
          </c:val>
          <c:extLst>
            <c:ext xmlns:c16="http://schemas.microsoft.com/office/drawing/2014/chart" uri="{C3380CC4-5D6E-409C-BE32-E72D297353CC}">
              <c16:uniqueId val="{00000000-A4ED-458F-A453-BC1D383DC9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244.06</c:v>
                </c:pt>
                <c:pt idx="1">
                  <c:v>294.57</c:v>
                </c:pt>
                <c:pt idx="2">
                  <c:v>295.20999999999998</c:v>
                </c:pt>
                <c:pt idx="3">
                  <c:v>221.05</c:v>
                </c:pt>
                <c:pt idx="4">
                  <c:v>210</c:v>
                </c:pt>
              </c:numCache>
            </c:numRef>
          </c:val>
          <c:smooth val="0"/>
          <c:extLst>
            <c:ext xmlns:c16="http://schemas.microsoft.com/office/drawing/2014/chart" uri="{C3380CC4-5D6E-409C-BE32-E72D297353CC}">
              <c16:uniqueId val="{00000001-A4ED-458F-A453-BC1D383DC9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12.02</c:v>
                </c:pt>
                <c:pt idx="1">
                  <c:v>7.64</c:v>
                </c:pt>
                <c:pt idx="2">
                  <c:v>6.34</c:v>
                </c:pt>
                <c:pt idx="3">
                  <c:v>9.9600000000000009</c:v>
                </c:pt>
                <c:pt idx="4">
                  <c:v>8.89</c:v>
                </c:pt>
              </c:numCache>
            </c:numRef>
          </c:val>
          <c:extLst>
            <c:ext xmlns:c16="http://schemas.microsoft.com/office/drawing/2014/chart" uri="{C3380CC4-5D6E-409C-BE32-E72D297353CC}">
              <c16:uniqueId val="{00000000-DFEF-4F3E-A241-9E22F45A1C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57.91</c:v>
                </c:pt>
                <c:pt idx="1">
                  <c:v>94.41</c:v>
                </c:pt>
                <c:pt idx="2">
                  <c:v>90.89</c:v>
                </c:pt>
                <c:pt idx="3">
                  <c:v>80.95</c:v>
                </c:pt>
                <c:pt idx="4">
                  <c:v>62.55</c:v>
                </c:pt>
              </c:numCache>
            </c:numRef>
          </c:val>
          <c:smooth val="0"/>
          <c:extLst>
            <c:ext xmlns:c16="http://schemas.microsoft.com/office/drawing/2014/chart" uri="{C3380CC4-5D6E-409C-BE32-E72D297353CC}">
              <c16:uniqueId val="{00000001-DFEF-4F3E-A241-9E22F45A1C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851.08</c:v>
                </c:pt>
                <c:pt idx="1">
                  <c:v>978.47</c:v>
                </c:pt>
                <c:pt idx="2">
                  <c:v>936.29</c:v>
                </c:pt>
                <c:pt idx="3">
                  <c:v>953.22</c:v>
                </c:pt>
                <c:pt idx="4">
                  <c:v>915.02</c:v>
                </c:pt>
              </c:numCache>
            </c:numRef>
          </c:val>
          <c:extLst>
            <c:ext xmlns:c16="http://schemas.microsoft.com/office/drawing/2014/chart" uri="{C3380CC4-5D6E-409C-BE32-E72D297353CC}">
              <c16:uniqueId val="{00000000-5421-44A3-A4A5-F25AA94B3C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5421-44A3-A4A5-F25AA94B3C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91.65</c:v>
                </c:pt>
                <c:pt idx="1">
                  <c:v>78.5</c:v>
                </c:pt>
                <c:pt idx="2">
                  <c:v>60.51</c:v>
                </c:pt>
                <c:pt idx="3">
                  <c:v>58</c:v>
                </c:pt>
                <c:pt idx="4">
                  <c:v>45.58</c:v>
                </c:pt>
              </c:numCache>
            </c:numRef>
          </c:val>
          <c:extLst>
            <c:ext xmlns:c16="http://schemas.microsoft.com/office/drawing/2014/chart" uri="{C3380CC4-5D6E-409C-BE32-E72D297353CC}">
              <c16:uniqueId val="{00000000-A100-42A8-83FF-0AA28122B7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A100-42A8-83FF-0AA28122B7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243.24</c:v>
                </c:pt>
                <c:pt idx="1">
                  <c:v>284.32</c:v>
                </c:pt>
                <c:pt idx="2">
                  <c:v>372.14</c:v>
                </c:pt>
                <c:pt idx="3">
                  <c:v>387.42</c:v>
                </c:pt>
                <c:pt idx="4">
                  <c:v>494.72</c:v>
                </c:pt>
              </c:numCache>
            </c:numRef>
          </c:val>
          <c:extLst>
            <c:ext xmlns:c16="http://schemas.microsoft.com/office/drawing/2014/chart" uri="{C3380CC4-5D6E-409C-BE32-E72D297353CC}">
              <c16:uniqueId val="{00000000-C7FE-4B64-AEEA-9C30B5217F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C7FE-4B64-AEEA-9C30B5217F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兵庫県　香美町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17343</v>
      </c>
      <c r="AM8" s="51"/>
      <c r="AN8" s="51"/>
      <c r="AO8" s="51"/>
      <c r="AP8" s="51"/>
      <c r="AQ8" s="51"/>
      <c r="AR8" s="51"/>
      <c r="AS8" s="51"/>
      <c r="AT8" s="46">
        <f>データ!T6</f>
        <v>368.77</v>
      </c>
      <c r="AU8" s="46"/>
      <c r="AV8" s="46"/>
      <c r="AW8" s="46"/>
      <c r="AX8" s="46"/>
      <c r="AY8" s="46"/>
      <c r="AZ8" s="46"/>
      <c r="BA8" s="46"/>
      <c r="BB8" s="46">
        <f>データ!U6</f>
        <v>47.03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41.95</v>
      </c>
      <c r="J10" s="46"/>
      <c r="K10" s="46"/>
      <c r="L10" s="46"/>
      <c r="M10" s="46"/>
      <c r="N10" s="46"/>
      <c r="O10" s="46"/>
      <c r="P10" s="46">
        <f>データ!P6</f>
        <v>0.95</v>
      </c>
      <c r="Q10" s="46"/>
      <c r="R10" s="46"/>
      <c r="S10" s="46"/>
      <c r="T10" s="46"/>
      <c r="U10" s="46"/>
      <c r="V10" s="46"/>
      <c r="W10" s="46">
        <f>データ!Q6</f>
        <v>87.67</v>
      </c>
      <c r="X10" s="46"/>
      <c r="Y10" s="46"/>
      <c r="Z10" s="46"/>
      <c r="AA10" s="46"/>
      <c r="AB10" s="46"/>
      <c r="AC10" s="46"/>
      <c r="AD10" s="51">
        <f>データ!R6</f>
        <v>4503</v>
      </c>
      <c r="AE10" s="51"/>
      <c r="AF10" s="51"/>
      <c r="AG10" s="51"/>
      <c r="AH10" s="51"/>
      <c r="AI10" s="51"/>
      <c r="AJ10" s="51"/>
      <c r="AK10" s="2"/>
      <c r="AL10" s="51">
        <f>データ!V6</f>
        <v>163</v>
      </c>
      <c r="AM10" s="51"/>
      <c r="AN10" s="51"/>
      <c r="AO10" s="51"/>
      <c r="AP10" s="51"/>
      <c r="AQ10" s="51"/>
      <c r="AR10" s="51"/>
      <c r="AS10" s="51"/>
      <c r="AT10" s="46">
        <f>データ!W6</f>
        <v>7.0000000000000007E-2</v>
      </c>
      <c r="AU10" s="46"/>
      <c r="AV10" s="46"/>
      <c r="AW10" s="46"/>
      <c r="AX10" s="46"/>
      <c r="AY10" s="46"/>
      <c r="AZ10" s="46"/>
      <c r="BA10" s="46"/>
      <c r="BB10" s="46">
        <f>データ!X6</f>
        <v>2328.5700000000002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8ZhjrEDtcfL+ocbLigUxI5my7v/It1//LRcQxbBP/E7kTtYLZJZs4aCUmqDoFnchDdPPOBqo0cuS+nxPm7MJxg==" saltValue="NsGcdLMp2cApcuvcnVgPL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285854</v>
      </c>
      <c r="D6" s="33">
        <f t="shared" si="3"/>
        <v>46</v>
      </c>
      <c r="E6" s="33">
        <f t="shared" si="3"/>
        <v>17</v>
      </c>
      <c r="F6" s="33">
        <f t="shared" si="3"/>
        <v>6</v>
      </c>
      <c r="G6" s="33">
        <f t="shared" si="3"/>
        <v>0</v>
      </c>
      <c r="H6" s="33" t="str">
        <f t="shared" si="3"/>
        <v>兵庫県　香美町</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41.95</v>
      </c>
      <c r="P6" s="34">
        <f t="shared" si="3"/>
        <v>0.95</v>
      </c>
      <c r="Q6" s="34">
        <f t="shared" si="3"/>
        <v>87.67</v>
      </c>
      <c r="R6" s="34">
        <f t="shared" si="3"/>
        <v>4503</v>
      </c>
      <c r="S6" s="34">
        <f t="shared" si="3"/>
        <v>17343</v>
      </c>
      <c r="T6" s="34">
        <f t="shared" si="3"/>
        <v>368.77</v>
      </c>
      <c r="U6" s="34">
        <f t="shared" si="3"/>
        <v>47.03</v>
      </c>
      <c r="V6" s="34">
        <f t="shared" si="3"/>
        <v>163</v>
      </c>
      <c r="W6" s="34">
        <f t="shared" si="3"/>
        <v>7.0000000000000007E-2</v>
      </c>
      <c r="X6" s="34">
        <f t="shared" si="3"/>
        <v>2328.5700000000002</v>
      </c>
      <c r="Y6" s="35">
        <f>IF(Y7="",NA(),Y7)</f>
        <v>113.57</v>
      </c>
      <c r="Z6" s="35">
        <f t="shared" ref="Z6:AH6" si="4">IF(Z7="",NA(),Z7)</f>
        <v>121.4</v>
      </c>
      <c r="AA6" s="35">
        <f t="shared" si="4"/>
        <v>120.87</v>
      </c>
      <c r="AB6" s="35">
        <f t="shared" si="4"/>
        <v>122.58</v>
      </c>
      <c r="AC6" s="35">
        <f t="shared" si="4"/>
        <v>120.75</v>
      </c>
      <c r="AD6" s="35">
        <f t="shared" si="4"/>
        <v>97.28</v>
      </c>
      <c r="AE6" s="35">
        <f t="shared" si="4"/>
        <v>98.49</v>
      </c>
      <c r="AF6" s="35">
        <f t="shared" si="4"/>
        <v>99.09</v>
      </c>
      <c r="AG6" s="35">
        <f t="shared" si="4"/>
        <v>101.36</v>
      </c>
      <c r="AH6" s="35">
        <f t="shared" si="4"/>
        <v>99.33</v>
      </c>
      <c r="AI6" s="34" t="str">
        <f>IF(AI7="","",IF(AI7="-","【-】","【"&amp;SUBSTITUTE(TEXT(AI7,"#,##0.00"),"-","△")&amp;"】"))</f>
        <v>【99.73】</v>
      </c>
      <c r="AJ6" s="35">
        <f>IF(AJ7="",NA(),AJ7)</f>
        <v>670.01</v>
      </c>
      <c r="AK6" s="35">
        <f t="shared" ref="AK6:AS6" si="5">IF(AK7="",NA(),AK7)</f>
        <v>557.57000000000005</v>
      </c>
      <c r="AL6" s="35">
        <f t="shared" si="5"/>
        <v>453.57</v>
      </c>
      <c r="AM6" s="35">
        <f t="shared" si="5"/>
        <v>335.91</v>
      </c>
      <c r="AN6" s="35">
        <f t="shared" si="5"/>
        <v>217.33</v>
      </c>
      <c r="AO6" s="35">
        <f t="shared" si="5"/>
        <v>244.06</v>
      </c>
      <c r="AP6" s="35">
        <f t="shared" si="5"/>
        <v>294.57</v>
      </c>
      <c r="AQ6" s="35">
        <f t="shared" si="5"/>
        <v>295.20999999999998</v>
      </c>
      <c r="AR6" s="35">
        <f t="shared" si="5"/>
        <v>221.05</v>
      </c>
      <c r="AS6" s="35">
        <f t="shared" si="5"/>
        <v>210</v>
      </c>
      <c r="AT6" s="34" t="str">
        <f>IF(AT7="","",IF(AT7="-","【-】","【"&amp;SUBSTITUTE(TEXT(AT7,"#,##0.00"),"-","△")&amp;"】"))</f>
        <v>【98.62】</v>
      </c>
      <c r="AU6" s="35">
        <f>IF(AU7="",NA(),AU7)</f>
        <v>12.02</v>
      </c>
      <c r="AV6" s="35">
        <f t="shared" ref="AV6:BD6" si="6">IF(AV7="",NA(),AV7)</f>
        <v>7.64</v>
      </c>
      <c r="AW6" s="35">
        <f t="shared" si="6"/>
        <v>6.34</v>
      </c>
      <c r="AX6" s="35">
        <f t="shared" si="6"/>
        <v>9.9600000000000009</v>
      </c>
      <c r="AY6" s="35">
        <f t="shared" si="6"/>
        <v>8.89</v>
      </c>
      <c r="AZ6" s="35">
        <f t="shared" si="6"/>
        <v>57.91</v>
      </c>
      <c r="BA6" s="35">
        <f t="shared" si="6"/>
        <v>94.41</v>
      </c>
      <c r="BB6" s="35">
        <f t="shared" si="6"/>
        <v>90.89</v>
      </c>
      <c r="BC6" s="35">
        <f t="shared" si="6"/>
        <v>80.95</v>
      </c>
      <c r="BD6" s="35">
        <f t="shared" si="6"/>
        <v>62.55</v>
      </c>
      <c r="BE6" s="34" t="str">
        <f>IF(BE7="","",IF(BE7="-","【-】","【"&amp;SUBSTITUTE(TEXT(BE7,"#,##0.00"),"-","△")&amp;"】"))</f>
        <v>【55.53】</v>
      </c>
      <c r="BF6" s="35">
        <f>IF(BF7="",NA(),BF7)</f>
        <v>851.08</v>
      </c>
      <c r="BG6" s="35">
        <f t="shared" ref="BG6:BO6" si="7">IF(BG7="",NA(),BG7)</f>
        <v>978.47</v>
      </c>
      <c r="BH6" s="35">
        <f t="shared" si="7"/>
        <v>936.29</v>
      </c>
      <c r="BI6" s="35">
        <f t="shared" si="7"/>
        <v>953.22</v>
      </c>
      <c r="BJ6" s="35">
        <f t="shared" si="7"/>
        <v>915.02</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91.65</v>
      </c>
      <c r="BR6" s="35">
        <f t="shared" ref="BR6:BZ6" si="8">IF(BR7="",NA(),BR7)</f>
        <v>78.5</v>
      </c>
      <c r="BS6" s="35">
        <f t="shared" si="8"/>
        <v>60.51</v>
      </c>
      <c r="BT6" s="35">
        <f t="shared" si="8"/>
        <v>58</v>
      </c>
      <c r="BU6" s="35">
        <f t="shared" si="8"/>
        <v>45.58</v>
      </c>
      <c r="BV6" s="35">
        <f t="shared" si="8"/>
        <v>43.13</v>
      </c>
      <c r="BW6" s="35">
        <f t="shared" si="8"/>
        <v>46.26</v>
      </c>
      <c r="BX6" s="35">
        <f t="shared" si="8"/>
        <v>45.81</v>
      </c>
      <c r="BY6" s="35">
        <f t="shared" si="8"/>
        <v>43.43</v>
      </c>
      <c r="BZ6" s="35">
        <f t="shared" si="8"/>
        <v>41.41</v>
      </c>
      <c r="CA6" s="34" t="str">
        <f>IF(CA7="","",IF(CA7="-","【-】","【"&amp;SUBSTITUTE(TEXT(CA7,"#,##0.00"),"-","△")&amp;"】"))</f>
        <v>【45.31】</v>
      </c>
      <c r="CB6" s="35">
        <f>IF(CB7="",NA(),CB7)</f>
        <v>243.24</v>
      </c>
      <c r="CC6" s="35">
        <f t="shared" ref="CC6:CK6" si="9">IF(CC7="",NA(),CC7)</f>
        <v>284.32</v>
      </c>
      <c r="CD6" s="35">
        <f t="shared" si="9"/>
        <v>372.14</v>
      </c>
      <c r="CE6" s="35">
        <f t="shared" si="9"/>
        <v>387.42</v>
      </c>
      <c r="CF6" s="35">
        <f t="shared" si="9"/>
        <v>494.72</v>
      </c>
      <c r="CG6" s="35">
        <f t="shared" si="9"/>
        <v>392.03</v>
      </c>
      <c r="CH6" s="35">
        <f t="shared" si="9"/>
        <v>376.4</v>
      </c>
      <c r="CI6" s="35">
        <f t="shared" si="9"/>
        <v>383.92</v>
      </c>
      <c r="CJ6" s="35">
        <f t="shared" si="9"/>
        <v>400.44</v>
      </c>
      <c r="CK6" s="35">
        <f t="shared" si="9"/>
        <v>417.56</v>
      </c>
      <c r="CL6" s="34" t="str">
        <f>IF(CL7="","",IF(CL7="-","【-】","【"&amp;SUBSTITUTE(TEXT(CL7,"#,##0.00"),"-","△")&amp;"】"))</f>
        <v>【379.91】</v>
      </c>
      <c r="CM6" s="35">
        <f>IF(CM7="",NA(),CM7)</f>
        <v>34.06</v>
      </c>
      <c r="CN6" s="35">
        <f t="shared" ref="CN6:CV6" si="10">IF(CN7="",NA(),CN7)</f>
        <v>35.51</v>
      </c>
      <c r="CO6" s="35">
        <f t="shared" si="10"/>
        <v>34.78</v>
      </c>
      <c r="CP6" s="35">
        <f t="shared" si="10"/>
        <v>34.06</v>
      </c>
      <c r="CQ6" s="35">
        <f t="shared" si="10"/>
        <v>32.61</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98.37</v>
      </c>
      <c r="CY6" s="35">
        <f t="shared" ref="CY6:DG6" si="11">IF(CY7="",NA(),CY7)</f>
        <v>98.27</v>
      </c>
      <c r="CZ6" s="35">
        <f t="shared" si="11"/>
        <v>96.36</v>
      </c>
      <c r="DA6" s="35">
        <f t="shared" si="11"/>
        <v>96.43</v>
      </c>
      <c r="DB6" s="35">
        <f t="shared" si="11"/>
        <v>98.77</v>
      </c>
      <c r="DC6" s="35">
        <f t="shared" si="11"/>
        <v>82.92</v>
      </c>
      <c r="DD6" s="35">
        <f t="shared" si="11"/>
        <v>79.989999999999995</v>
      </c>
      <c r="DE6" s="35">
        <f t="shared" si="11"/>
        <v>79.98</v>
      </c>
      <c r="DF6" s="35">
        <f t="shared" si="11"/>
        <v>80.8</v>
      </c>
      <c r="DG6" s="35">
        <f t="shared" si="11"/>
        <v>79.2</v>
      </c>
      <c r="DH6" s="34" t="str">
        <f>IF(DH7="","",IF(DH7="-","【-】","【"&amp;SUBSTITUTE(TEXT(DH7,"#,##0.00"),"-","△")&amp;"】"))</f>
        <v>【79.94】</v>
      </c>
      <c r="DI6" s="35">
        <f>IF(DI7="",NA(),DI7)</f>
        <v>15.77</v>
      </c>
      <c r="DJ6" s="35">
        <f t="shared" ref="DJ6:DR6" si="12">IF(DJ7="",NA(),DJ7)</f>
        <v>20.29</v>
      </c>
      <c r="DK6" s="35">
        <f t="shared" si="12"/>
        <v>24.39</v>
      </c>
      <c r="DL6" s="35">
        <f t="shared" si="12"/>
        <v>28.36</v>
      </c>
      <c r="DM6" s="35">
        <f t="shared" si="12"/>
        <v>31.95</v>
      </c>
      <c r="DN6" s="35">
        <f t="shared" si="12"/>
        <v>27.17</v>
      </c>
      <c r="DO6" s="35">
        <f t="shared" si="12"/>
        <v>30.22</v>
      </c>
      <c r="DP6" s="35">
        <f t="shared" si="12"/>
        <v>33.380000000000003</v>
      </c>
      <c r="DQ6" s="35">
        <f t="shared" si="12"/>
        <v>30.26</v>
      </c>
      <c r="DR6" s="35">
        <f t="shared" si="12"/>
        <v>28.97</v>
      </c>
      <c r="DS6" s="34" t="str">
        <f>IF(DS7="","",IF(DS7="-","【-】","【"&amp;SUBSTITUTE(TEXT(DS7,"#,##0.00"),"-","△")&amp;"】"))</f>
        <v>【29.16】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8" s="36" customFormat="1" x14ac:dyDescent="0.15">
      <c r="A7" s="28"/>
      <c r="B7" s="37">
        <v>2019</v>
      </c>
      <c r="C7" s="37">
        <v>285854</v>
      </c>
      <c r="D7" s="37">
        <v>46</v>
      </c>
      <c r="E7" s="37">
        <v>17</v>
      </c>
      <c r="F7" s="37">
        <v>6</v>
      </c>
      <c r="G7" s="37">
        <v>0</v>
      </c>
      <c r="H7" s="37" t="s">
        <v>96</v>
      </c>
      <c r="I7" s="37" t="s">
        <v>97</v>
      </c>
      <c r="J7" s="37" t="s">
        <v>98</v>
      </c>
      <c r="K7" s="37" t="s">
        <v>99</v>
      </c>
      <c r="L7" s="37" t="s">
        <v>100</v>
      </c>
      <c r="M7" s="37" t="s">
        <v>101</v>
      </c>
      <c r="N7" s="38" t="s">
        <v>102</v>
      </c>
      <c r="O7" s="38">
        <v>41.95</v>
      </c>
      <c r="P7" s="38">
        <v>0.95</v>
      </c>
      <c r="Q7" s="38">
        <v>87.67</v>
      </c>
      <c r="R7" s="38">
        <v>4503</v>
      </c>
      <c r="S7" s="38">
        <v>17343</v>
      </c>
      <c r="T7" s="38">
        <v>368.77</v>
      </c>
      <c r="U7" s="38">
        <v>47.03</v>
      </c>
      <c r="V7" s="38">
        <v>163</v>
      </c>
      <c r="W7" s="38">
        <v>7.0000000000000007E-2</v>
      </c>
      <c r="X7" s="38">
        <v>2328.5700000000002</v>
      </c>
      <c r="Y7" s="38">
        <v>113.57</v>
      </c>
      <c r="Z7" s="38">
        <v>121.4</v>
      </c>
      <c r="AA7" s="38">
        <v>120.87</v>
      </c>
      <c r="AB7" s="38">
        <v>122.58</v>
      </c>
      <c r="AC7" s="38">
        <v>120.75</v>
      </c>
      <c r="AD7" s="38">
        <v>97.28</v>
      </c>
      <c r="AE7" s="38">
        <v>98.49</v>
      </c>
      <c r="AF7" s="38">
        <v>99.09</v>
      </c>
      <c r="AG7" s="38">
        <v>101.36</v>
      </c>
      <c r="AH7" s="38">
        <v>99.33</v>
      </c>
      <c r="AI7" s="38">
        <v>99.73</v>
      </c>
      <c r="AJ7" s="38">
        <v>670.01</v>
      </c>
      <c r="AK7" s="38">
        <v>557.57000000000005</v>
      </c>
      <c r="AL7" s="38">
        <v>453.57</v>
      </c>
      <c r="AM7" s="38">
        <v>335.91</v>
      </c>
      <c r="AN7" s="38">
        <v>217.33</v>
      </c>
      <c r="AO7" s="38">
        <v>244.06</v>
      </c>
      <c r="AP7" s="38">
        <v>294.57</v>
      </c>
      <c r="AQ7" s="38">
        <v>295.20999999999998</v>
      </c>
      <c r="AR7" s="38">
        <v>221.05</v>
      </c>
      <c r="AS7" s="38">
        <v>210</v>
      </c>
      <c r="AT7" s="38">
        <v>98.62</v>
      </c>
      <c r="AU7" s="38">
        <v>12.02</v>
      </c>
      <c r="AV7" s="38">
        <v>7.64</v>
      </c>
      <c r="AW7" s="38">
        <v>6.34</v>
      </c>
      <c r="AX7" s="38">
        <v>9.9600000000000009</v>
      </c>
      <c r="AY7" s="38">
        <v>8.89</v>
      </c>
      <c r="AZ7" s="38">
        <v>57.91</v>
      </c>
      <c r="BA7" s="38">
        <v>94.41</v>
      </c>
      <c r="BB7" s="38">
        <v>90.89</v>
      </c>
      <c r="BC7" s="38">
        <v>80.95</v>
      </c>
      <c r="BD7" s="38">
        <v>62.55</v>
      </c>
      <c r="BE7" s="38">
        <v>55.53</v>
      </c>
      <c r="BF7" s="38">
        <v>851.08</v>
      </c>
      <c r="BG7" s="38">
        <v>978.47</v>
      </c>
      <c r="BH7" s="38">
        <v>936.29</v>
      </c>
      <c r="BI7" s="38">
        <v>953.22</v>
      </c>
      <c r="BJ7" s="38">
        <v>915.02</v>
      </c>
      <c r="BK7" s="38">
        <v>1029.24</v>
      </c>
      <c r="BL7" s="38">
        <v>1063.93</v>
      </c>
      <c r="BM7" s="38">
        <v>1060.8599999999999</v>
      </c>
      <c r="BN7" s="38">
        <v>1006.65</v>
      </c>
      <c r="BO7" s="38">
        <v>998.42</v>
      </c>
      <c r="BP7" s="38">
        <v>953.26</v>
      </c>
      <c r="BQ7" s="38">
        <v>91.65</v>
      </c>
      <c r="BR7" s="38">
        <v>78.5</v>
      </c>
      <c r="BS7" s="38">
        <v>60.51</v>
      </c>
      <c r="BT7" s="38">
        <v>58</v>
      </c>
      <c r="BU7" s="38">
        <v>45.58</v>
      </c>
      <c r="BV7" s="38">
        <v>43.13</v>
      </c>
      <c r="BW7" s="38">
        <v>46.26</v>
      </c>
      <c r="BX7" s="38">
        <v>45.81</v>
      </c>
      <c r="BY7" s="38">
        <v>43.43</v>
      </c>
      <c r="BZ7" s="38">
        <v>41.41</v>
      </c>
      <c r="CA7" s="38">
        <v>45.31</v>
      </c>
      <c r="CB7" s="38">
        <v>243.24</v>
      </c>
      <c r="CC7" s="38">
        <v>284.32</v>
      </c>
      <c r="CD7" s="38">
        <v>372.14</v>
      </c>
      <c r="CE7" s="38">
        <v>387.42</v>
      </c>
      <c r="CF7" s="38">
        <v>494.72</v>
      </c>
      <c r="CG7" s="38">
        <v>392.03</v>
      </c>
      <c r="CH7" s="38">
        <v>376.4</v>
      </c>
      <c r="CI7" s="38">
        <v>383.92</v>
      </c>
      <c r="CJ7" s="38">
        <v>400.44</v>
      </c>
      <c r="CK7" s="38">
        <v>417.56</v>
      </c>
      <c r="CL7" s="38">
        <v>379.91</v>
      </c>
      <c r="CM7" s="38">
        <v>34.06</v>
      </c>
      <c r="CN7" s="38">
        <v>35.51</v>
      </c>
      <c r="CO7" s="38">
        <v>34.78</v>
      </c>
      <c r="CP7" s="38">
        <v>34.06</v>
      </c>
      <c r="CQ7" s="38">
        <v>32.61</v>
      </c>
      <c r="CR7" s="38">
        <v>35.64</v>
      </c>
      <c r="CS7" s="38">
        <v>33.729999999999997</v>
      </c>
      <c r="CT7" s="38">
        <v>33.21</v>
      </c>
      <c r="CU7" s="38">
        <v>32.229999999999997</v>
      </c>
      <c r="CV7" s="38">
        <v>32.479999999999997</v>
      </c>
      <c r="CW7" s="38">
        <v>33.67</v>
      </c>
      <c r="CX7" s="38">
        <v>98.37</v>
      </c>
      <c r="CY7" s="38">
        <v>98.27</v>
      </c>
      <c r="CZ7" s="38">
        <v>96.36</v>
      </c>
      <c r="DA7" s="38">
        <v>96.43</v>
      </c>
      <c r="DB7" s="38">
        <v>98.77</v>
      </c>
      <c r="DC7" s="38">
        <v>82.92</v>
      </c>
      <c r="DD7" s="38">
        <v>79.989999999999995</v>
      </c>
      <c r="DE7" s="38">
        <v>79.98</v>
      </c>
      <c r="DF7" s="38">
        <v>80.8</v>
      </c>
      <c r="DG7" s="38">
        <v>79.2</v>
      </c>
      <c r="DH7" s="38">
        <v>79.94</v>
      </c>
      <c r="DI7" s="38">
        <v>15.77</v>
      </c>
      <c r="DJ7" s="38">
        <v>20.29</v>
      </c>
      <c r="DK7" s="38">
        <v>24.39</v>
      </c>
      <c r="DL7" s="38">
        <v>28.36</v>
      </c>
      <c r="DM7" s="38">
        <v>31.95</v>
      </c>
      <c r="DN7" s="38">
        <v>27.17</v>
      </c>
      <c r="DO7" s="38">
        <v>30.22</v>
      </c>
      <c r="DP7" s="38">
        <v>33.380000000000003</v>
      </c>
      <c r="DQ7" s="38">
        <v>30.26</v>
      </c>
      <c r="DR7" s="38">
        <v>28.97</v>
      </c>
      <c r="DS7" s="38">
        <v>29.16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0.18</v>
      </c>
      <c r="EK7" s="38">
        <v>0.01</v>
      </c>
      <c r="EL7" s="38">
        <v>0.09</v>
      </c>
      <c r="EM7" s="38">
        <v>0.02</v>
      </c>
      <c r="EN7" s="38">
        <v>0.01</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谷原　裕典</cp:lastModifiedBy>
  <dcterms:created xsi:type="dcterms:W3CDTF">2020-12-04T02:38:46Z</dcterms:created>
  <dcterms:modified xsi:type="dcterms:W3CDTF">2021-01-26T13:43:38Z</dcterms:modified>
  <cp:category/>
</cp:coreProperties>
</file>