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2TuQm9HDAlFZII4kT3gHpyC5+2DFVNpM6WSAG/6RQAoSbY6cj1K346lesBlipnkVoA9vXA1UkcHa6/gpiOyxqg==" workbookSaltValue="uO6KJNongBZEA5dG8uUd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<sst xmlns="http://schemas.openxmlformats.org/spreadsheetml/2006/main" count="220" uniqueCount="108">
  <si>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</si>
  <si>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</si>
  <si>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</si>
  <si>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</si>
  <si>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</si>
  <si>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</si>
  <si>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</si>
  <si>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</si>
  <si>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</si>
  <si>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</si>
  <si>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</si>
  <si>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</si>
  <si>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</si>
  <si>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</si>
  <si>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</si>
  <si>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</si>
  <si>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</si>
  <si>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</si>
  <si>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</si>
  <si>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</si>
  <si>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</si>
  <si>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</si>
  <si>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</si>
  <si>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</si>
  <si>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</si>
  <si>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</si>
  <si>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</si>
  <si>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</si>
  <si>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</si>
  <si>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</si>
  <si>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</si>
  <si>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</si>
  <si>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</si>
  <si>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</si>
  <si>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</si>
  <si>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</si>
  <si>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</si>
  <si>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</si>
  <si>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</si>
  <si>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</si>
  <si>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</si>
  <si>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</si>
  <si>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</si>
  <si>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</si>
  <si>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</si>
  <si>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</si>
  <si>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</si>
  <si>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</si>
  <si>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</si>
  <si>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</si>
  <si>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</si>
  <si>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</si>
  <si>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</si>
  <si>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</si>
  <si>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</si>
  <si>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</si>
  <si>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</si>
  <si>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</si>
  <si>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</si>
  <si>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</si>
  <si>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</si>
  <si>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</si>
  <si>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</si>
  <si>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</si>
  <si>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</si>
  <si>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</si>
  <si>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</si>
  <si>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</si>
  <si>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</si>
  <si>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</si>
  <si>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</si>
  <si>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</si>
  <si>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</si>
  <si>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</si>
  <si>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</si>
  <si>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</si>
  <si>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</si>
  <si>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</si>
  <si>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</si>
  <si>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</si>
  <si>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</si>
  <si>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</si>
  <si>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</si>
  <si>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</si>
  <si>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</si>
  <si>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</si>
  <si>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</si>
  <si>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</si>
  <si>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</si>
  <si>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</si>
  <si>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</si>
  <si>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</si>
  <si>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</si>
  <si>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</si>
  <si>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</si>
  <si>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</si>
  <si>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</si>
  <si>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</si>
  <si>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</si>
  <si>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</si>
  <si>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</si>
  <si>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</si>
  <si>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</si>
  <si>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</si>
  <si>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</si>
  <si>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有形固定資産減価償却率は、類似団体と比較しても低い状態で推移しているが、上昇傾向にあるため施設の更新計画等により、計画的な更新を進めていく必要があると考えている。
　管路経年化率は、平成30年度も0％となっているが、今後は順次耐用年数を経過する管路が出てくると予想される。
　管路の更新は、全国的に進んでいないように思われるが、平成28年度に策定したアセットマネジメント（中長期的な維持管理計画）の更新を行い、管路についても計画的な施設更新を実施することとしている。</t>
    <rPh sb="14" eb="16">
      <t>ルイジ</t>
    </rPh>
    <rPh sb="16" eb="18">
      <t>ダンタイ</t>
    </rPh>
    <rPh sb="19" eb="21">
      <t>ヒカク</t>
    </rPh>
    <rPh sb="24" eb="25">
      <t>ヒク</t>
    </rPh>
    <rPh sb="26" eb="28">
      <t>ジョウタイ</t>
    </rPh>
    <rPh sb="29" eb="31">
      <t>スイイ</t>
    </rPh>
    <rPh sb="37" eb="39">
      <t>ジョウショウ</t>
    </rPh>
    <rPh sb="39" eb="41">
      <t>ケイコウ</t>
    </rPh>
    <rPh sb="46" eb="48">
      <t>シセツ</t>
    </rPh>
    <rPh sb="49" eb="51">
      <t>コウシン</t>
    </rPh>
    <rPh sb="51" eb="54">
      <t>ケイカクトウ</t>
    </rPh>
    <rPh sb="58" eb="61">
      <t>ケイカクテキ</t>
    </rPh>
    <rPh sb="62" eb="64">
      <t>コウシン</t>
    </rPh>
    <rPh sb="65" eb="66">
      <t>スス</t>
    </rPh>
    <rPh sb="70" eb="72">
      <t>ヒツヨウ</t>
    </rPh>
    <rPh sb="76" eb="77">
      <t>カンガ</t>
    </rPh>
    <rPh sb="109" eb="111">
      <t>コンゴ</t>
    </rPh>
    <rPh sb="112" eb="114">
      <t>ジュンジ</t>
    </rPh>
    <rPh sb="114" eb="116">
      <t>タイヨウ</t>
    </rPh>
    <rPh sb="116" eb="118">
      <t>ネンスウ</t>
    </rPh>
    <rPh sb="119" eb="121">
      <t>ケイカ</t>
    </rPh>
    <rPh sb="123" eb="125">
      <t>カンロ</t>
    </rPh>
    <rPh sb="126" eb="127">
      <t>デ</t>
    </rPh>
    <rPh sb="131" eb="133">
      <t>ヨソウ</t>
    </rPh>
    <rPh sb="172" eb="174">
      <t>サクテイ</t>
    </rPh>
    <rPh sb="200" eb="202">
      <t>コウシン</t>
    </rPh>
    <rPh sb="203" eb="204">
      <t>オコナ</t>
    </rPh>
    <rPh sb="206" eb="208">
      <t>カンロ</t>
    </rPh>
    <phoneticPr fontId="4"/>
  </si>
  <si>
    <t>　経常収支比率は、ほぼ横ばいに推移しているが、100％未満となっているため、今後も、効率的な運営に努め、維持管理経費の削減を図る必要があると考えている。
　累積欠損金比率は、修繕費の増加等により毎年増加傾向にあり、単年度の純損失の解消策が必要であることから、収支改善に向けて料金改定等の検討を進めることとしている。
　流動比率は、90.06％となり、100%未満となったことから短期的な債務に対する支払資金の不足を示す結果となった。ただし、短期的な債務には、次年度の元金償還予定額が含まれており、この額を除くと278.44％となり、支払資金には問題ない状態となるが、企業債残高対給水収益比率が示すとおり企業債への依存度が高い状況のため、今後も資金管理に注意が必要と考えている。
　料金回収率は、類似団体と比較しても低い状態となっていることから、料金改定により改善を図る必要があると考えている。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t>
    <rPh sb="11" eb="12">
      <t>ヨコ</t>
    </rPh>
    <rPh sb="15" eb="17">
      <t>スイイ</t>
    </rPh>
    <rPh sb="87" eb="90">
      <t>シュウゼンヒ</t>
    </rPh>
    <rPh sb="91" eb="94">
      <t>ゾウカトウ</t>
    </rPh>
    <rPh sb="97" eb="99">
      <t>マイネン</t>
    </rPh>
    <rPh sb="99" eb="101">
      <t>ゾウカ</t>
    </rPh>
    <rPh sb="101" eb="103">
      <t>ケイコウ</t>
    </rPh>
    <rPh sb="107" eb="110">
      <t>タンネンド</t>
    </rPh>
    <rPh sb="111" eb="112">
      <t>ジュン</t>
    </rPh>
    <rPh sb="112" eb="114">
      <t>ソンシツ</t>
    </rPh>
    <rPh sb="115" eb="117">
      <t>カイショウ</t>
    </rPh>
    <rPh sb="117" eb="118">
      <t>サク</t>
    </rPh>
    <rPh sb="119" eb="121">
      <t>ヒツヨウ</t>
    </rPh>
    <rPh sb="129" eb="131">
      <t>シュウシ</t>
    </rPh>
    <rPh sb="131" eb="133">
      <t>カイゼン</t>
    </rPh>
    <rPh sb="134" eb="135">
      <t>ム</t>
    </rPh>
    <rPh sb="139" eb="141">
      <t>カイテイ</t>
    </rPh>
    <rPh sb="141" eb="142">
      <t>トウ</t>
    </rPh>
    <rPh sb="143" eb="145">
      <t>ケントウ</t>
    </rPh>
    <rPh sb="146" eb="147">
      <t>スス</t>
    </rPh>
    <rPh sb="179" eb="181">
      <t>ミマン</t>
    </rPh>
    <rPh sb="201" eb="203">
      <t>シキン</t>
    </rPh>
    <rPh sb="204" eb="206">
      <t>フソク</t>
    </rPh>
    <rPh sb="207" eb="208">
      <t>シメ</t>
    </rPh>
    <rPh sb="209" eb="211">
      <t>ケッカ</t>
    </rPh>
    <rPh sb="220" eb="223">
      <t>タンキテキ</t>
    </rPh>
    <rPh sb="224" eb="226">
      <t>サイム</t>
    </rPh>
    <rPh sb="229" eb="232">
      <t>ジネンド</t>
    </rPh>
    <rPh sb="233" eb="235">
      <t>ガンキン</t>
    </rPh>
    <rPh sb="241" eb="242">
      <t>フク</t>
    </rPh>
    <rPh sb="250" eb="251">
      <t>ガク</t>
    </rPh>
    <rPh sb="252" eb="253">
      <t>ノゾ</t>
    </rPh>
    <rPh sb="266" eb="268">
      <t>シハライ</t>
    </rPh>
    <rPh sb="268" eb="270">
      <t>シキン</t>
    </rPh>
    <rPh sb="272" eb="274">
      <t>モンダイ</t>
    </rPh>
    <rPh sb="276" eb="278">
      <t>ジョウタイ</t>
    </rPh>
    <rPh sb="296" eb="297">
      <t>シメ</t>
    </rPh>
    <rPh sb="301" eb="303">
      <t>キギョウ</t>
    </rPh>
    <rPh sb="303" eb="304">
      <t>サイ</t>
    </rPh>
    <rPh sb="306" eb="309">
      <t>イゾンド</t>
    </rPh>
    <rPh sb="310" eb="311">
      <t>タカ</t>
    </rPh>
    <rPh sb="312" eb="314">
      <t>ジョウキョウ</t>
    </rPh>
    <rPh sb="318" eb="320">
      <t>コンゴ</t>
    </rPh>
    <rPh sb="321" eb="323">
      <t>シキン</t>
    </rPh>
    <rPh sb="323" eb="325">
      <t>カンリ</t>
    </rPh>
    <rPh sb="347" eb="349">
      <t>ルイジ</t>
    </rPh>
    <rPh sb="349" eb="351">
      <t>ダンタイ</t>
    </rPh>
    <rPh sb="352" eb="354">
      <t>ヒカク</t>
    </rPh>
    <rPh sb="357" eb="358">
      <t>ヒク</t>
    </rPh>
    <rPh sb="359" eb="361">
      <t>ジョウタイ</t>
    </rPh>
    <rPh sb="372" eb="374">
      <t>リョウキン</t>
    </rPh>
    <rPh sb="374" eb="376">
      <t>カイテイ</t>
    </rPh>
    <rPh sb="379" eb="381">
      <t>カイゼン</t>
    </rPh>
    <rPh sb="382" eb="383">
      <t>ハカ</t>
    </rPh>
    <rPh sb="384" eb="386">
      <t>ヒツヨウ</t>
    </rPh>
    <rPh sb="390" eb="391">
      <t>カンガ</t>
    </rPh>
    <rPh sb="425" eb="427">
      <t>ルイジ</t>
    </rPh>
    <rPh sb="427" eb="429">
      <t>ダンタイ</t>
    </rPh>
    <rPh sb="430" eb="432">
      <t>ヒカク</t>
    </rPh>
    <rPh sb="435" eb="436">
      <t>タカ</t>
    </rPh>
    <rPh sb="437" eb="439">
      <t>ジョウタイ</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</si>
  <si>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今後、経営比較分析を踏まえ、中長期的な経営の基本計画である「経営戦略」の検証、見直しを行うことで、料金改定に向けた検討を進めるとともに、課題の早期発見と早期解決を図り、健全経営につなげたいと考えている。</t>
    <rPh sb="207" eb="209">
      <t>リョウキン</t>
    </rPh>
    <rPh sb="209" eb="211">
      <t>カイテイ</t>
    </rPh>
    <rPh sb="212" eb="213">
      <t>ム</t>
    </rPh>
    <rPh sb="215" eb="217">
      <t>ケントウ</t>
    </rPh>
    <rPh sb="218" eb="21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</si>
</sst>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0.15</c:v>
                </c:pt>
                <c:pt idx="2">
                  <c:v>0.22</c:v>
                </c:pt>
                <c:pt idx="3">
                  <c:v>0.26</c:v>
                </c:pt>
                <c:pt idx="4">
                  <c:v>0.09</c:v>
                </c:pt>
              </c:numCache>
            </c:numRef>
          </c:val>
          <c:extLst>
            <c:ext xmlns:c16="http://schemas.microsoft.com/office/drawing/2014/chart" uri="{C3380CC4-5D6E-409C-BE32-E72D297353CC}">
              <c16:uniqueId val="{00000000-BD7C-4E1F-B807-6342453E1BCE}"/>
            </c:ext>
          </c:extLst>
        </c:ser>
        <c:dLbls>
          <c:showLegendKey val="0"/>
          <c:showVal val="0"/>
          <c:showCatName val="0"/>
          <c:showSerName val="0"/>
          <c:showPercent val="0"/>
          <c:showBubbleSize val="0"/>
        </c:dLbls>
        <c:gapWidth val="150"/>
        <c:axId val="400767424"/>
        <c:axId val="40076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D7C-4E1F-B807-6342453E1BCE}"/>
            </c:ext>
          </c:extLst>
        </c:ser>
        <c:dLbls>
          <c:showLegendKey val="0"/>
          <c:showVal val="0"/>
          <c:showCatName val="0"/>
          <c:showSerName val="0"/>
          <c:showPercent val="0"/>
          <c:showBubbleSize val="0"/>
        </c:dLbls>
        <c:marker val="1"/>
        <c:smooth val="0"/>
        <c:axId val="400767424"/>
        <c:axId val="400767816"/>
      </c:lineChart>
      <c:dateAx>
        <c:axId val="400767424"/>
        <c:scaling>
          <c:orientation val="minMax"/>
        </c:scaling>
        <c:delete val="1"/>
        <c:axPos val="b"/>
        <c:numFmt formatCode="ge" sourceLinked="1"/>
        <c:majorTickMark val="none"/>
        <c:minorTickMark val="none"/>
        <c:tickLblPos val="none"/>
        <c:crossAx val="400767816"/>
        <c:crosses val="autoZero"/>
        <c:auto val="1"/>
        <c:lblOffset val="100"/>
        <c:baseTimeUnit val="years"/>
      </c:dateAx>
      <c:valAx>
        <c:axId val="40076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58.1</c:v>
                </c:pt>
                <c:pt idx="1">
                  <c:v>46.64</c:v>
                </c:pt>
                <c:pt idx="2">
                  <c:v>54.87</c:v>
                </c:pt>
                <c:pt idx="3">
                  <c:v>52.83</c:v>
                </c:pt>
                <c:pt idx="4">
                  <c:v>51.42</c:v>
                </c:pt>
              </c:numCache>
            </c:numRef>
          </c:val>
          <c:extLst>
            <c:ext xmlns:c16="http://schemas.microsoft.com/office/drawing/2014/chart" uri="{C3380CC4-5D6E-409C-BE32-E72D297353CC}">
              <c16:uniqueId val="{00000000-A9A8-4496-A180-EE645B1AF47C}"/>
            </c:ext>
          </c:extLst>
        </c:ser>
        <c:dLbls>
          <c:showLegendKey val="0"/>
          <c:showVal val="0"/>
          <c:showCatName val="0"/>
          <c:showSerName val="0"/>
          <c:showPercent val="0"/>
          <c:showBubbleSize val="0"/>
        </c:dLbls>
        <c:gapWidth val="150"/>
        <c:axId val="455181600"/>
        <c:axId val="45518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9A8-4496-A180-EE645B1AF47C}"/>
            </c:ext>
          </c:extLst>
        </c:ser>
        <c:dLbls>
          <c:showLegendKey val="0"/>
          <c:showVal val="0"/>
          <c:showCatName val="0"/>
          <c:showSerName val="0"/>
          <c:showPercent val="0"/>
          <c:showBubbleSize val="0"/>
        </c:dLbls>
        <c:marker val="1"/>
        <c:smooth val="0"/>
        <c:axId val="455181600"/>
        <c:axId val="455181992"/>
      </c:lineChart>
      <c:dateAx>
        <c:axId val="455181600"/>
        <c:scaling>
          <c:orientation val="minMax"/>
        </c:scaling>
        <c:delete val="1"/>
        <c:axPos val="b"/>
        <c:numFmt formatCode="ge" sourceLinked="1"/>
        <c:majorTickMark val="none"/>
        <c:minorTickMark val="none"/>
        <c:tickLblPos val="none"/>
        <c:crossAx val="455181992"/>
        <c:crosses val="autoZero"/>
        <c:auto val="1"/>
        <c:lblOffset val="100"/>
        <c:baseTimeUnit val="years"/>
      </c:dateAx>
      <c:valAx>
        <c:axId val="45518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82.2</c:v>
                </c:pt>
                <c:pt idx="1">
                  <c:v>81.459999999999994</c:v>
                </c:pt>
                <c:pt idx="2">
                  <c:v>82.86</c:v>
                </c:pt>
                <c:pt idx="3">
                  <c:v>83.64</c:v>
                </c:pt>
                <c:pt idx="4">
                  <c:v>85.65</c:v>
                </c:pt>
              </c:numCache>
            </c:numRef>
          </c:val>
          <c:extLst>
            <c:ext xmlns:c16="http://schemas.microsoft.com/office/drawing/2014/chart" uri="{C3380CC4-5D6E-409C-BE32-E72D297353CC}">
              <c16:uniqueId val="{00000000-0D5D-4AFC-BB58-4596D9E6B7C5}"/>
            </c:ext>
          </c:extLst>
        </c:ser>
        <c:dLbls>
          <c:showLegendKey val="0"/>
          <c:showVal val="0"/>
          <c:showCatName val="0"/>
          <c:showSerName val="0"/>
          <c:showPercent val="0"/>
          <c:showBubbleSize val="0"/>
        </c:dLbls>
        <c:gapWidth val="150"/>
        <c:axId val="455183168"/>
        <c:axId val="45518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0D5D-4AFC-BB58-4596D9E6B7C5}"/>
            </c:ext>
          </c:extLst>
        </c:ser>
        <c:dLbls>
          <c:showLegendKey val="0"/>
          <c:showVal val="0"/>
          <c:showCatName val="0"/>
          <c:showSerName val="0"/>
          <c:showPercent val="0"/>
          <c:showBubbleSize val="0"/>
        </c:dLbls>
        <c:marker val="1"/>
        <c:smooth val="0"/>
        <c:axId val="455183168"/>
        <c:axId val="455183560"/>
      </c:lineChart>
      <c:dateAx>
        <c:axId val="455183168"/>
        <c:scaling>
          <c:orientation val="minMax"/>
        </c:scaling>
        <c:delete val="1"/>
        <c:axPos val="b"/>
        <c:numFmt formatCode="ge" sourceLinked="1"/>
        <c:majorTickMark val="none"/>
        <c:minorTickMark val="none"/>
        <c:tickLblPos val="none"/>
        <c:crossAx val="455183560"/>
        <c:crosses val="autoZero"/>
        <c:auto val="1"/>
        <c:lblOffset val="100"/>
        <c:baseTimeUnit val="years"/>
      </c:dateAx>
      <c:valAx>
        <c:axId val="45518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78.459999999999994</c:v>
                </c:pt>
                <c:pt idx="1">
                  <c:v>82.71</c:v>
                </c:pt>
                <c:pt idx="2">
                  <c:v>81.63</c:v>
                </c:pt>
                <c:pt idx="3">
                  <c:v>77.36</c:v>
                </c:pt>
                <c:pt idx="4">
                  <c:v>78.290000000000006</c:v>
                </c:pt>
              </c:numCache>
            </c:numRef>
          </c:val>
          <c:extLst>
            <c:ext xmlns:c16="http://schemas.microsoft.com/office/drawing/2014/chart" uri="{C3380CC4-5D6E-409C-BE32-E72D297353CC}">
              <c16:uniqueId val="{00000000-5727-4205-91D7-19AAD6F87536}"/>
            </c:ext>
          </c:extLst>
        </c:ser>
        <c:dLbls>
          <c:showLegendKey val="0"/>
          <c:showVal val="0"/>
          <c:showCatName val="0"/>
          <c:showSerName val="0"/>
          <c:showPercent val="0"/>
          <c:showBubbleSize val="0"/>
        </c:dLbls>
        <c:gapWidth val="150"/>
        <c:axId val="398430376"/>
        <c:axId val="39843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727-4205-91D7-19AAD6F87536}"/>
            </c:ext>
          </c:extLst>
        </c:ser>
        <c:dLbls>
          <c:showLegendKey val="0"/>
          <c:showVal val="0"/>
          <c:showCatName val="0"/>
          <c:showSerName val="0"/>
          <c:showPercent val="0"/>
          <c:showBubbleSize val="0"/>
        </c:dLbls>
        <c:marker val="1"/>
        <c:smooth val="0"/>
        <c:axId val="398430376"/>
        <c:axId val="398430768"/>
      </c:lineChart>
      <c:dateAx>
        <c:axId val="398430376"/>
        <c:scaling>
          <c:orientation val="minMax"/>
        </c:scaling>
        <c:delete val="1"/>
        <c:axPos val="b"/>
        <c:numFmt formatCode="ge" sourceLinked="1"/>
        <c:majorTickMark val="none"/>
        <c:minorTickMark val="none"/>
        <c:tickLblPos val="none"/>
        <c:crossAx val="398430768"/>
        <c:crosses val="autoZero"/>
        <c:auto val="1"/>
        <c:lblOffset val="100"/>
        <c:baseTimeUnit val="years"/>
      </c:dateAx>
      <c:valAx>
        <c:axId val="39843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4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20.85</c:v>
                </c:pt>
                <c:pt idx="1">
                  <c:v>24.55</c:v>
                </c:pt>
                <c:pt idx="2">
                  <c:v>26.95</c:v>
                </c:pt>
                <c:pt idx="3">
                  <c:v>30.24</c:v>
                </c:pt>
                <c:pt idx="4">
                  <c:v>33.22</c:v>
                </c:pt>
              </c:numCache>
            </c:numRef>
          </c:val>
          <c:extLst>
            <c:ext xmlns:c16="http://schemas.microsoft.com/office/drawing/2014/chart" uri="{C3380CC4-5D6E-409C-BE32-E72D297353CC}">
              <c16:uniqueId val="{00000000-A6A0-462B-966E-649282843809}"/>
            </c:ext>
          </c:extLst>
        </c:ser>
        <c:dLbls>
          <c:showLegendKey val="0"/>
          <c:showVal val="0"/>
          <c:showCatName val="0"/>
          <c:showSerName val="0"/>
          <c:showPercent val="0"/>
          <c:showBubbleSize val="0"/>
        </c:dLbls>
        <c:gapWidth val="150"/>
        <c:axId val="398431944"/>
        <c:axId val="39843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A6A0-462B-966E-649282843809}"/>
            </c:ext>
          </c:extLst>
        </c:ser>
        <c:dLbls>
          <c:showLegendKey val="0"/>
          <c:showVal val="0"/>
          <c:showCatName val="0"/>
          <c:showSerName val="0"/>
          <c:showPercent val="0"/>
          <c:showBubbleSize val="0"/>
        </c:dLbls>
        <c:marker val="1"/>
        <c:smooth val="0"/>
        <c:axId val="398431944"/>
        <c:axId val="398432336"/>
      </c:lineChart>
      <c:dateAx>
        <c:axId val="398431944"/>
        <c:scaling>
          <c:orientation val="minMax"/>
        </c:scaling>
        <c:delete val="1"/>
        <c:axPos val="b"/>
        <c:numFmt formatCode="ge" sourceLinked="1"/>
        <c:majorTickMark val="none"/>
        <c:minorTickMark val="none"/>
        <c:tickLblPos val="none"/>
        <c:crossAx val="398432336"/>
        <c:crosses val="autoZero"/>
        <c:auto val="1"/>
        <c:lblOffset val="100"/>
        <c:baseTimeUnit val="years"/>
      </c:dateAx>
      <c:valAx>
        <c:axId val="39843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6.56</c:v>
                </c:pt>
                <c:pt idx="1">
                  <c:v>0</c:v>
                </c:pt>
                <c:pt idx="2">
                  <c:v>0</c:v>
                </c:pt>
                <c:pt idx="3">
                  <c:v>0</c:v>
                </c:pt>
                <c:pt idx="4">
                  <c:v>0</c:v>
                </c:pt>
              </c:numCache>
            </c:numRef>
          </c:val>
          <c:extLst>
            <c:ext xmlns:c16="http://schemas.microsoft.com/office/drawing/2014/chart" uri="{C3380CC4-5D6E-409C-BE32-E72D297353CC}">
              <c16:uniqueId val="{00000000-75BB-406F-8351-75F5883399C7}"/>
            </c:ext>
          </c:extLst>
        </c:ser>
        <c:dLbls>
          <c:showLegendKey val="0"/>
          <c:showVal val="0"/>
          <c:showCatName val="0"/>
          <c:showSerName val="0"/>
          <c:showPercent val="0"/>
          <c:showBubbleSize val="0"/>
        </c:dLbls>
        <c:gapWidth val="150"/>
        <c:axId val="398433512"/>
        <c:axId val="45814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75BB-406F-8351-75F5883399C7}"/>
            </c:ext>
          </c:extLst>
        </c:ser>
        <c:dLbls>
          <c:showLegendKey val="0"/>
          <c:showVal val="0"/>
          <c:showCatName val="0"/>
          <c:showSerName val="0"/>
          <c:showPercent val="0"/>
          <c:showBubbleSize val="0"/>
        </c:dLbls>
        <c:marker val="1"/>
        <c:smooth val="0"/>
        <c:axId val="398433512"/>
        <c:axId val="458148488"/>
      </c:lineChart>
      <c:dateAx>
        <c:axId val="398433512"/>
        <c:scaling>
          <c:orientation val="minMax"/>
        </c:scaling>
        <c:delete val="1"/>
        <c:axPos val="b"/>
        <c:numFmt formatCode="ge" sourceLinked="1"/>
        <c:majorTickMark val="none"/>
        <c:minorTickMark val="none"/>
        <c:tickLblPos val="none"/>
        <c:crossAx val="458148488"/>
        <c:crosses val="autoZero"/>
        <c:auto val="1"/>
        <c:lblOffset val="100"/>
        <c:baseTimeUnit val="years"/>
      </c:dateAx>
      <c:valAx>
        <c:axId val="45814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58.81</c:v>
                </c:pt>
                <c:pt idx="1">
                  <c:v>89.77</c:v>
                </c:pt>
                <c:pt idx="2">
                  <c:v>125.21</c:v>
                </c:pt>
                <c:pt idx="3">
                  <c:v>166.26</c:v>
                </c:pt>
                <c:pt idx="4">
                  <c:v>203.34</c:v>
                </c:pt>
              </c:numCache>
            </c:numRef>
          </c:val>
          <c:extLst>
            <c:ext xmlns:c16="http://schemas.microsoft.com/office/drawing/2014/chart" uri="{C3380CC4-5D6E-409C-BE32-E72D297353CC}">
              <c16:uniqueId val="{00000000-F72E-4FD4-ABC6-FF8131146176}"/>
            </c:ext>
          </c:extLst>
        </c:ser>
        <c:dLbls>
          <c:showLegendKey val="0"/>
          <c:showVal val="0"/>
          <c:showCatName val="0"/>
          <c:showSerName val="0"/>
          <c:showPercent val="0"/>
          <c:showBubbleSize val="0"/>
        </c:dLbls>
        <c:gapWidth val="150"/>
        <c:axId val="458149664"/>
        <c:axId val="45815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72E-4FD4-ABC6-FF8131146176}"/>
            </c:ext>
          </c:extLst>
        </c:ser>
        <c:dLbls>
          <c:showLegendKey val="0"/>
          <c:showVal val="0"/>
          <c:showCatName val="0"/>
          <c:showSerName val="0"/>
          <c:showPercent val="0"/>
          <c:showBubbleSize val="0"/>
        </c:dLbls>
        <c:marker val="1"/>
        <c:smooth val="0"/>
        <c:axId val="458149664"/>
        <c:axId val="458150056"/>
      </c:lineChart>
      <c:dateAx>
        <c:axId val="458149664"/>
        <c:scaling>
          <c:orientation val="minMax"/>
        </c:scaling>
        <c:delete val="1"/>
        <c:axPos val="b"/>
        <c:numFmt formatCode="ge" sourceLinked="1"/>
        <c:majorTickMark val="none"/>
        <c:minorTickMark val="none"/>
        <c:tickLblPos val="none"/>
        <c:crossAx val="458150056"/>
        <c:crosses val="autoZero"/>
        <c:auto val="1"/>
        <c:lblOffset val="100"/>
        <c:baseTimeUnit val="years"/>
      </c:dateAx>
      <c:valAx>
        <c:axId val="45815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1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138.08000000000001</c:v>
                </c:pt>
                <c:pt idx="1">
                  <c:v>131.04</c:v>
                </c:pt>
                <c:pt idx="2">
                  <c:v>125.47</c:v>
                </c:pt>
                <c:pt idx="3">
                  <c:v>117.03</c:v>
                </c:pt>
                <c:pt idx="4">
                  <c:v>90.06</c:v>
                </c:pt>
              </c:numCache>
            </c:numRef>
          </c:val>
          <c:extLst>
            <c:ext xmlns:c16="http://schemas.microsoft.com/office/drawing/2014/chart" uri="{C3380CC4-5D6E-409C-BE32-E72D297353CC}">
              <c16:uniqueId val="{00000000-7F97-43BD-B079-DFE1C8E9F312}"/>
            </c:ext>
          </c:extLst>
        </c:ser>
        <c:dLbls>
          <c:showLegendKey val="0"/>
          <c:showVal val="0"/>
          <c:showCatName val="0"/>
          <c:showSerName val="0"/>
          <c:showPercent val="0"/>
          <c:showBubbleSize val="0"/>
        </c:dLbls>
        <c:gapWidth val="150"/>
        <c:axId val="458151232"/>
        <c:axId val="4581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F97-43BD-B079-DFE1C8E9F312}"/>
            </c:ext>
          </c:extLst>
        </c:ser>
        <c:dLbls>
          <c:showLegendKey val="0"/>
          <c:showVal val="0"/>
          <c:showCatName val="0"/>
          <c:showSerName val="0"/>
          <c:showPercent val="0"/>
          <c:showBubbleSize val="0"/>
        </c:dLbls>
        <c:marker val="1"/>
        <c:smooth val="0"/>
        <c:axId val="458151232"/>
        <c:axId val="458151624"/>
      </c:lineChart>
      <c:dateAx>
        <c:axId val="458151232"/>
        <c:scaling>
          <c:orientation val="minMax"/>
        </c:scaling>
        <c:delete val="1"/>
        <c:axPos val="b"/>
        <c:numFmt formatCode="ge" sourceLinked="1"/>
        <c:majorTickMark val="none"/>
        <c:minorTickMark val="none"/>
        <c:tickLblPos val="none"/>
        <c:crossAx val="458151624"/>
        <c:crosses val="autoZero"/>
        <c:auto val="1"/>
        <c:lblOffset val="100"/>
        <c:baseTimeUnit val="years"/>
      </c:dateAx>
      <c:valAx>
        <c:axId val="45815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951.66</c:v>
                </c:pt>
                <c:pt idx="1">
                  <c:v>964.97</c:v>
                </c:pt>
                <c:pt idx="2">
                  <c:v>991.23</c:v>
                </c:pt>
                <c:pt idx="3">
                  <c:v>958.38</c:v>
                </c:pt>
                <c:pt idx="4">
                  <c:v>919.73</c:v>
                </c:pt>
              </c:numCache>
            </c:numRef>
          </c:val>
          <c:extLst>
            <c:ext xmlns:c16="http://schemas.microsoft.com/office/drawing/2014/chart" uri="{C3380CC4-5D6E-409C-BE32-E72D297353CC}">
              <c16:uniqueId val="{00000000-83E7-49A0-A6FD-57323CBE9E6C}"/>
            </c:ext>
          </c:extLst>
        </c:ser>
        <c:dLbls>
          <c:showLegendKey val="0"/>
          <c:showVal val="0"/>
          <c:showCatName val="0"/>
          <c:showSerName val="0"/>
          <c:showPercent val="0"/>
          <c:showBubbleSize val="0"/>
        </c:dLbls>
        <c:gapWidth val="150"/>
        <c:axId val="454701544"/>
        <c:axId val="4547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3E7-49A0-A6FD-57323CBE9E6C}"/>
            </c:ext>
          </c:extLst>
        </c:ser>
        <c:dLbls>
          <c:showLegendKey val="0"/>
          <c:showVal val="0"/>
          <c:showCatName val="0"/>
          <c:showSerName val="0"/>
          <c:showPercent val="0"/>
          <c:showBubbleSize val="0"/>
        </c:dLbls>
        <c:marker val="1"/>
        <c:smooth val="0"/>
        <c:axId val="454701544"/>
        <c:axId val="454701936"/>
      </c:lineChart>
      <c:dateAx>
        <c:axId val="454701544"/>
        <c:scaling>
          <c:orientation val="minMax"/>
        </c:scaling>
        <c:delete val="1"/>
        <c:axPos val="b"/>
        <c:numFmt formatCode="ge" sourceLinked="1"/>
        <c:majorTickMark val="none"/>
        <c:minorTickMark val="none"/>
        <c:tickLblPos val="none"/>
        <c:crossAx val="454701936"/>
        <c:crosses val="autoZero"/>
        <c:auto val="1"/>
        <c:lblOffset val="100"/>
        <c:baseTimeUnit val="years"/>
      </c:dateAx>
      <c:valAx>
        <c:axId val="45470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7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64.83</c:v>
                </c:pt>
                <c:pt idx="1">
                  <c:v>69.069999999999993</c:v>
                </c:pt>
                <c:pt idx="2">
                  <c:v>67.48</c:v>
                </c:pt>
                <c:pt idx="3">
                  <c:v>65.34</c:v>
                </c:pt>
                <c:pt idx="4">
                  <c:v>65.69</c:v>
                </c:pt>
              </c:numCache>
            </c:numRef>
          </c:val>
          <c:extLst>
            <c:ext xmlns:c16="http://schemas.microsoft.com/office/drawing/2014/chart" uri="{C3380CC4-5D6E-409C-BE32-E72D297353CC}">
              <c16:uniqueId val="{00000000-6D54-4030-A48F-9226786C0F2D}"/>
            </c:ext>
          </c:extLst>
        </c:ser>
        <c:dLbls>
          <c:showLegendKey val="0"/>
          <c:showVal val="0"/>
          <c:showCatName val="0"/>
          <c:showSerName val="0"/>
          <c:showPercent val="0"/>
          <c:showBubbleSize val="0"/>
        </c:dLbls>
        <c:gapWidth val="150"/>
        <c:axId val="454703112"/>
        <c:axId val="45470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D54-4030-A48F-9226786C0F2D}"/>
            </c:ext>
          </c:extLst>
        </c:ser>
        <c:dLbls>
          <c:showLegendKey val="0"/>
          <c:showVal val="0"/>
          <c:showCatName val="0"/>
          <c:showSerName val="0"/>
          <c:showPercent val="0"/>
          <c:showBubbleSize val="0"/>
        </c:dLbls>
        <c:marker val="1"/>
        <c:smooth val="0"/>
        <c:axId val="454703112"/>
        <c:axId val="454703504"/>
      </c:lineChart>
      <c:dateAx>
        <c:axId val="454703112"/>
        <c:scaling>
          <c:orientation val="minMax"/>
        </c:scaling>
        <c:delete val="1"/>
        <c:axPos val="b"/>
        <c:numFmt formatCode="ge" sourceLinked="1"/>
        <c:majorTickMark val="none"/>
        <c:minorTickMark val="none"/>
        <c:tickLblPos val="none"/>
        <c:crossAx val="454703504"/>
        <c:crosses val="autoZero"/>
        <c:auto val="1"/>
        <c:lblOffset val="100"/>
        <c:baseTimeUnit val="years"/>
      </c:dateAx>
      <c:valAx>
        <c:axId val="4547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7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216.45</c:v>
                </c:pt>
                <c:pt idx="1">
                  <c:v>204.14</c:v>
                </c:pt>
                <c:pt idx="2">
                  <c:v>208.68</c:v>
                </c:pt>
                <c:pt idx="3">
                  <c:v>216.09</c:v>
                </c:pt>
                <c:pt idx="4">
                  <c:v>214.93</c:v>
                </c:pt>
              </c:numCache>
            </c:numRef>
          </c:val>
          <c:extLst>
            <c:ext xmlns:c16="http://schemas.microsoft.com/office/drawing/2014/chart" uri="{C3380CC4-5D6E-409C-BE32-E72D297353CC}">
              <c16:uniqueId val="{00000000-404E-44A6-A85A-6CE21FBFD80B}"/>
            </c:ext>
          </c:extLst>
        </c:ser>
        <c:dLbls>
          <c:showLegendKey val="0"/>
          <c:showVal val="0"/>
          <c:showCatName val="0"/>
          <c:showSerName val="0"/>
          <c:showPercent val="0"/>
          <c:showBubbleSize val="0"/>
        </c:dLbls>
        <c:gapWidth val="150"/>
        <c:axId val="454704680"/>
        <c:axId val="45518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04E-44A6-A85A-6CE21FBFD80B}"/>
            </c:ext>
          </c:extLst>
        </c:ser>
        <c:dLbls>
          <c:showLegendKey val="0"/>
          <c:showVal val="0"/>
          <c:showCatName val="0"/>
          <c:showSerName val="0"/>
          <c:showPercent val="0"/>
          <c:showBubbleSize val="0"/>
        </c:dLbls>
        <c:marker val="1"/>
        <c:smooth val="0"/>
        <c:axId val="454704680"/>
        <c:axId val="455180424"/>
      </c:lineChart>
      <c:dateAx>
        <c:axId val="454704680"/>
        <c:scaling>
          <c:orientation val="minMax"/>
        </c:scaling>
        <c:delete val="1"/>
        <c:axPos val="b"/>
        <c:numFmt formatCode="ge" sourceLinked="1"/>
        <c:majorTickMark val="none"/>
        <c:minorTickMark val="none"/>
        <c:tickLblPos val="none"/>
        <c:crossAx val="455180424"/>
        <c:crosses val="autoZero"/>
        <c:auto val="1"/>
        <c:lblOffset val="100"/>
        <c:baseTimeUnit val="years"/>
      </c:dateAx>
      <c:valAx>
        <c:axId val="4551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70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兵庫県　香美町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17845</v>
      </c>
      <c r="AM8" s="60"/>
      <c r="AN8" s="60"/>
      <c r="AO8" s="60"/>
      <c r="AP8" s="60"/>
      <c r="AQ8" s="60"/>
      <c r="AR8" s="60"/>
      <c r="AS8" s="60"/>
      <c r="AT8" s="51">
        <f>データ!$S$6</f>
        <v>368.77</v>
      </c>
      <c r="AU8" s="52"/>
      <c r="AV8" s="52"/>
      <c r="AW8" s="52"/>
      <c r="AX8" s="52"/>
      <c r="AY8" s="52"/>
      <c r="AZ8" s="52"/>
      <c r="BA8" s="52"/>
      <c r="BB8" s="53">
        <f>データ!$T$6</f>
        <v>48.39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55.33</v>
      </c>
      <c r="J10" s="52"/>
      <c r="K10" s="52"/>
      <c r="L10" s="52"/>
      <c r="M10" s="52"/>
      <c r="N10" s="52"/>
      <c r="O10" s="63"/>
      <c r="P10" s="53">
        <f>データ!$P$6</f>
        <v>99.7</v>
      </c>
      <c r="Q10" s="53"/>
      <c r="R10" s="53"/>
      <c r="S10" s="53"/>
      <c r="T10" s="53"/>
      <c r="U10" s="53"/>
      <c r="V10" s="53"/>
      <c r="W10" s="60">
        <f>データ!$Q$6</f>
        <v>2538</v>
      </c>
      <c r="X10" s="60"/>
      <c r="Y10" s="60"/>
      <c r="Z10" s="60"/>
      <c r="AA10" s="60"/>
      <c r="AB10" s="60"/>
      <c r="AC10" s="60"/>
      <c r="AD10" s="2"/>
      <c r="AE10" s="2"/>
      <c r="AF10" s="2"/>
      <c r="AG10" s="2"/>
      <c r="AH10" s="4"/>
      <c r="AI10" s="4"/>
      <c r="AJ10" s="4"/>
      <c r="AK10" s="4"/>
      <c r="AL10" s="60">
        <f>データ!$U$6</f>
        <v>17569</v>
      </c>
      <c r="AM10" s="60"/>
      <c r="AN10" s="60"/>
      <c r="AO10" s="60"/>
      <c r="AP10" s="60"/>
      <c r="AQ10" s="60"/>
      <c r="AR10" s="60"/>
      <c r="AS10" s="60"/>
      <c r="AT10" s="51">
        <f>データ!$V$6</f>
        <v>150.94</v>
      </c>
      <c r="AU10" s="52"/>
      <c r="AV10" s="52"/>
      <c r="AW10" s="52"/>
      <c r="AX10" s="52"/>
      <c r="AY10" s="52"/>
      <c r="AZ10" s="52"/>
      <c r="BA10" s="52"/>
      <c r="BB10" s="53">
        <f>データ!$W$6</f>
        <v>116.4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6fYI7s1GnSGY0+XxDrIR9ZbY/C+/Fm/DSkLG26fCE90iX7niJFMgkhF/VwkJ0wROk+7E3R3Iwx8wN5yK62QWg==" saltValue="YZLWdzXI3mvCO9zKff/D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285854</v>
      </c>
      <c r="D6" s="34">
        <f t="shared" si="3"/>
        <v>46</v>
      </c>
      <c r="E6" s="34">
        <f t="shared" si="3"/>
        <v>1</v>
      </c>
      <c r="F6" s="34">
        <f t="shared" si="3"/>
        <v>0</v>
      </c>
      <c r="G6" s="34">
        <f t="shared" si="3"/>
        <v>1</v>
      </c>
      <c r="H6" s="34" t="str">
        <f t="shared" si="3"/>
        <v>兵庫県　香美町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55.33</v>
      </c>
      <c r="P6" s="35">
        <f t="shared" si="3"/>
        <v>99.7</v>
      </c>
      <c r="Q6" s="35">
        <f t="shared" si="3"/>
        <v>2538</v>
      </c>
      <c r="R6" s="35">
        <f t="shared" si="3"/>
        <v>17845</v>
      </c>
      <c r="S6" s="35">
        <f t="shared" si="3"/>
        <v>368.77</v>
      </c>
      <c r="T6" s="35">
        <f t="shared" si="3"/>
        <v>48.39</v>
      </c>
      <c r="U6" s="35">
        <f t="shared" si="3"/>
        <v>17569</v>
      </c>
      <c r="V6" s="35">
        <f t="shared" si="3"/>
        <v>150.94</v>
      </c>
      <c r="W6" s="35">
        <f t="shared" si="3"/>
        <v>116.4</v>
      </c>
      <c r="X6" s="36">
        <f>IF(X7="",NA(),X7)</f>
        <v>78.459999999999994</v>
      </c>
      <c r="Y6" s="36">
        <f t="shared" ref="Y6:AG6" si="4">IF(Y7="",NA(),Y7)</f>
        <v>82.71</v>
      </c>
      <c r="Z6" s="36">
        <f t="shared" si="4"/>
        <v>81.63</v>
      </c>
      <c r="AA6" s="36">
        <f t="shared" si="4"/>
        <v>77.36</v>
      </c>
      <c r="AB6" s="36">
        <f t="shared" si="4"/>
        <v>78.290000000000006</v>
      </c>
      <c r="AC6" s="36">
        <f t="shared" si="4"/>
        <v>110.01</v>
      </c>
      <c r="AD6" s="36">
        <f t="shared" si="4"/>
        <v>111.21</v>
      </c>
      <c r="AE6" s="36">
        <f t="shared" si="4"/>
        <v>111.71</v>
      </c>
      <c r="AF6" s="36">
        <f t="shared" si="4"/>
        <v>110.05</v>
      </c>
      <c r="AG6" s="36">
        <f t="shared" si="4"/>
        <v>108.87</v>
      </c>
      <c r="AH6" s="35" t="str">
        <f>IF(AH7="","",IF(AH7="-","【-】","【"&amp;SUBSTITUTE(TEXT(AH7,"#,##0.00"),"-","△")&amp;"】"))</f>
        <v>【112.83】</v>
      </c>
      <c r="AI6" s="36">
        <f>IF(AI7="",NA(),AI7)</f>
        <v>58.81</v>
      </c>
      <c r="AJ6" s="36">
        <f t="shared" ref="AJ6:AR6" si="5">IF(AJ7="",NA(),AJ7)</f>
        <v>89.77</v>
      </c>
      <c r="AK6" s="36">
        <f t="shared" si="5"/>
        <v>125.21</v>
      </c>
      <c r="AL6" s="36">
        <f t="shared" si="5"/>
        <v>166.26</v>
      </c>
      <c r="AM6" s="36">
        <f t="shared" si="5"/>
        <v>203.34</v>
      </c>
      <c r="AN6" s="36">
        <f t="shared" si="5"/>
        <v>2.8</v>
      </c>
      <c r="AO6" s="36">
        <f t="shared" si="5"/>
        <v>1.93</v>
      </c>
      <c r="AP6" s="36">
        <f t="shared" si="5"/>
        <v>1.72</v>
      </c>
      <c r="AQ6" s="36">
        <f t="shared" si="5"/>
        <v>2.64</v>
      </c>
      <c r="AR6" s="36">
        <f t="shared" si="5"/>
        <v>3.16</v>
      </c>
      <c r="AS6" s="35" t="str">
        <f>IF(AS7="","",IF(AS7="-","【-】","【"&amp;SUBSTITUTE(TEXT(AS7,"#,##0.00"),"-","△")&amp;"】"))</f>
        <v>【1.05】</v>
      </c>
      <c r="AT6" s="36">
        <f>IF(AT7="",NA(),AT7)</f>
        <v>138.08000000000001</v>
      </c>
      <c r="AU6" s="36">
        <f t="shared" ref="AU6:BC6" si="6">IF(AU7="",NA(),AU7)</f>
        <v>131.04</v>
      </c>
      <c r="AV6" s="36">
        <f t="shared" si="6"/>
        <v>125.47</v>
      </c>
      <c r="AW6" s="36">
        <f t="shared" si="6"/>
        <v>117.03</v>
      </c>
      <c r="AX6" s="36">
        <f t="shared" si="6"/>
        <v>90.06</v>
      </c>
      <c r="AY6" s="36">
        <f t="shared" si="6"/>
        <v>381.53</v>
      </c>
      <c r="AZ6" s="36">
        <f t="shared" si="6"/>
        <v>391.54</v>
      </c>
      <c r="BA6" s="36">
        <f t="shared" si="6"/>
        <v>384.34</v>
      </c>
      <c r="BB6" s="36">
        <f t="shared" si="6"/>
        <v>359.47</v>
      </c>
      <c r="BC6" s="36">
        <f t="shared" si="6"/>
        <v>369.69</v>
      </c>
      <c r="BD6" s="35" t="str">
        <f>IF(BD7="","",IF(BD7="-","【-】","【"&amp;SUBSTITUTE(TEXT(BD7,"#,##0.00"),"-","△")&amp;"】"))</f>
        <v>【261.93】</v>
      </c>
      <c r="BE6" s="36">
        <f>IF(BE7="",NA(),BE7)</f>
        <v>951.66</v>
      </c>
      <c r="BF6" s="36">
        <f t="shared" ref="BF6:BN6" si="7">IF(BF7="",NA(),BF7)</f>
        <v>964.97</v>
      </c>
      <c r="BG6" s="36">
        <f t="shared" si="7"/>
        <v>991.23</v>
      </c>
      <c r="BH6" s="36">
        <f t="shared" si="7"/>
        <v>958.38</v>
      </c>
      <c r="BI6" s="36">
        <f t="shared" si="7"/>
        <v>919.73</v>
      </c>
      <c r="BJ6" s="36">
        <f t="shared" si="7"/>
        <v>393.27</v>
      </c>
      <c r="BK6" s="36">
        <f t="shared" si="7"/>
        <v>386.97</v>
      </c>
      <c r="BL6" s="36">
        <f t="shared" si="7"/>
        <v>380.58</v>
      </c>
      <c r="BM6" s="36">
        <f t="shared" si="7"/>
        <v>401.79</v>
      </c>
      <c r="BN6" s="36">
        <f t="shared" si="7"/>
        <v>402.99</v>
      </c>
      <c r="BO6" s="35" t="str">
        <f>IF(BO7="","",IF(BO7="-","【-】","【"&amp;SUBSTITUTE(TEXT(BO7,"#,##0.00"),"-","△")&amp;"】"))</f>
        <v>【270.46】</v>
      </c>
      <c r="BP6" s="36">
        <f>IF(BP7="",NA(),BP7)</f>
        <v>64.83</v>
      </c>
      <c r="BQ6" s="36">
        <f t="shared" ref="BQ6:BY6" si="8">IF(BQ7="",NA(),BQ7)</f>
        <v>69.069999999999993</v>
      </c>
      <c r="BR6" s="36">
        <f t="shared" si="8"/>
        <v>67.48</v>
      </c>
      <c r="BS6" s="36">
        <f t="shared" si="8"/>
        <v>65.34</v>
      </c>
      <c r="BT6" s="36">
        <f t="shared" si="8"/>
        <v>65.69</v>
      </c>
      <c r="BU6" s="36">
        <f t="shared" si="8"/>
        <v>100.47</v>
      </c>
      <c r="BV6" s="36">
        <f t="shared" si="8"/>
        <v>101.72</v>
      </c>
      <c r="BW6" s="36">
        <f t="shared" si="8"/>
        <v>102.38</v>
      </c>
      <c r="BX6" s="36">
        <f t="shared" si="8"/>
        <v>100.12</v>
      </c>
      <c r="BY6" s="36">
        <f t="shared" si="8"/>
        <v>98.66</v>
      </c>
      <c r="BZ6" s="35" t="str">
        <f>IF(BZ7="","",IF(BZ7="-","【-】","【"&amp;SUBSTITUTE(TEXT(BZ7,"#,##0.00"),"-","△")&amp;"】"))</f>
        <v>【103.91】</v>
      </c>
      <c r="CA6" s="36">
        <f>IF(CA7="",NA(),CA7)</f>
        <v>216.45</v>
      </c>
      <c r="CB6" s="36">
        <f t="shared" ref="CB6:CJ6" si="9">IF(CB7="",NA(),CB7)</f>
        <v>204.14</v>
      </c>
      <c r="CC6" s="36">
        <f t="shared" si="9"/>
        <v>208.68</v>
      </c>
      <c r="CD6" s="36">
        <f t="shared" si="9"/>
        <v>216.09</v>
      </c>
      <c r="CE6" s="36">
        <f t="shared" si="9"/>
        <v>214.93</v>
      </c>
      <c r="CF6" s="36">
        <f t="shared" si="9"/>
        <v>169.82</v>
      </c>
      <c r="CG6" s="36">
        <f t="shared" si="9"/>
        <v>168.2</v>
      </c>
      <c r="CH6" s="36">
        <f t="shared" si="9"/>
        <v>168.67</v>
      </c>
      <c r="CI6" s="36">
        <f t="shared" si="9"/>
        <v>174.97</v>
      </c>
      <c r="CJ6" s="36">
        <f t="shared" si="9"/>
        <v>178.59</v>
      </c>
      <c r="CK6" s="35" t="str">
        <f>IF(CK7="","",IF(CK7="-","【-】","【"&amp;SUBSTITUTE(TEXT(CK7,"#,##0.00"),"-","△")&amp;"】"))</f>
        <v>【167.11】</v>
      </c>
      <c r="CL6" s="36">
        <f>IF(CL7="",NA(),CL7)</f>
        <v>58.1</v>
      </c>
      <c r="CM6" s="36">
        <f t="shared" ref="CM6:CU6" si="10">IF(CM7="",NA(),CM7)</f>
        <v>46.64</v>
      </c>
      <c r="CN6" s="36">
        <f t="shared" si="10"/>
        <v>54.87</v>
      </c>
      <c r="CO6" s="36">
        <f t="shared" si="10"/>
        <v>52.83</v>
      </c>
      <c r="CP6" s="36">
        <f t="shared" si="10"/>
        <v>51.42</v>
      </c>
      <c r="CQ6" s="36">
        <f t="shared" si="10"/>
        <v>55.13</v>
      </c>
      <c r="CR6" s="36">
        <f t="shared" si="10"/>
        <v>54.77</v>
      </c>
      <c r="CS6" s="36">
        <f t="shared" si="10"/>
        <v>54.92</v>
      </c>
      <c r="CT6" s="36">
        <f t="shared" si="10"/>
        <v>55.63</v>
      </c>
      <c r="CU6" s="36">
        <f t="shared" si="10"/>
        <v>55.03</v>
      </c>
      <c r="CV6" s="35" t="str">
        <f>IF(CV7="","",IF(CV7="-","【-】","【"&amp;SUBSTITUTE(TEXT(CV7,"#,##0.00"),"-","△")&amp;"】"))</f>
        <v>【60.27】</v>
      </c>
      <c r="CW6" s="36">
        <f>IF(CW7="",NA(),CW7)</f>
        <v>82.2</v>
      </c>
      <c r="CX6" s="36">
        <f t="shared" ref="CX6:DF6" si="11">IF(CX7="",NA(),CX7)</f>
        <v>81.459999999999994</v>
      </c>
      <c r="CY6" s="36">
        <f t="shared" si="11"/>
        <v>82.86</v>
      </c>
      <c r="CZ6" s="36">
        <f t="shared" si="11"/>
        <v>83.64</v>
      </c>
      <c r="DA6" s="36">
        <f t="shared" si="11"/>
        <v>85.65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20.85</v>
      </c>
      <c r="DI6" s="36">
        <f t="shared" ref="DI6:DQ6" si="12">IF(DI7="",NA(),DI7)</f>
        <v>24.55</v>
      </c>
      <c r="DJ6" s="36">
        <f t="shared" si="12"/>
        <v>26.95</v>
      </c>
      <c r="DK6" s="36">
        <f t="shared" si="12"/>
        <v>30.24</v>
      </c>
      <c r="DL6" s="36">
        <f t="shared" si="12"/>
        <v>33.22</v>
      </c>
      <c r="DM6" s="36">
        <f t="shared" si="12"/>
        <v>46.66</v>
      </c>
      <c r="DN6" s="36">
        <f t="shared" si="12"/>
        <v>47.46</v>
      </c>
      <c r="DO6" s="36">
        <f t="shared" si="12"/>
        <v>48.49</v>
      </c>
      <c r="DP6" s="36">
        <f t="shared" si="12"/>
        <v>48.05</v>
      </c>
      <c r="DQ6" s="36">
        <f t="shared" si="12"/>
        <v>48.87</v>
      </c>
      <c r="DR6" s="35" t="str">
        <f>IF(DR7="","",IF(DR7="-","【-】","【"&amp;SUBSTITUTE(TEXT(DR7,"#,##0.00"),"-","△")&amp;"】"))</f>
        <v>【48.85】</v>
      </c>
      <c r="DS6" s="36">
        <f>IF(DS7="",NA(),DS7)</f>
        <v>6.56</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6">
        <f t="shared" ref="EE6:EM6" si="14">IF(EE7="",NA(),EE7)</f>
        <v>0.15</v>
      </c>
      <c r="EF6" s="36">
        <f t="shared" si="14"/>
        <v>0.22</v>
      </c>
      <c r="EG6" s="36">
        <f t="shared" si="14"/>
        <v>0.26</v>
      </c>
      <c r="EH6" s="36">
        <f t="shared" si="14"/>
        <v>0.09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285854</v>
      </c>
      <c r="D7" s="38">
        <v>46</v>
      </c>
      <c r="E7" s="38">
        <v>1</v>
      </c>
      <c r="F7" s="38">
        <v>0</v>
      </c>
      <c r="G7" s="38">
        <v>1</v>
      </c>
      <c r="H7" s="38" t="s">
        <v>93</v>
      </c>
      <c r="I7" s="38" t="s">
        <v>94</v>
      </c>
      <c r="J7" s="38" t="s">
        <v>95</v>
      </c>
      <c r="K7" s="38" t="s">
        <v>96</v>
      </c>
      <c r="L7" s="38" t="s">
        <v>97</v>
      </c>
      <c r="M7" s="38" t="s">
        <v>98</v>
      </c>
      <c r="N7" s="39" t="s">
        <v>99</v>
      </c>
      <c r="O7" s="39">
        <v>55.33</v>
      </c>
      <c r="P7" s="39">
        <v>99.7</v>
      </c>
      <c r="Q7" s="39">
        <v>2538</v>
      </c>
      <c r="R7" s="39">
        <v>17845</v>
      </c>
      <c r="S7" s="39">
        <v>368.77</v>
      </c>
      <c r="T7" s="39">
        <v>48.39</v>
      </c>
      <c r="U7" s="39">
        <v>17569</v>
      </c>
      <c r="V7" s="39">
        <v>150.94</v>
      </c>
      <c r="W7" s="39">
        <v>116.4</v>
      </c>
      <c r="X7" s="39">
        <v>78.459999999999994</v>
      </c>
      <c r="Y7" s="39">
        <v>82.71</v>
      </c>
      <c r="Z7" s="39">
        <v>81.63</v>
      </c>
      <c r="AA7" s="39">
        <v>77.36</v>
      </c>
      <c r="AB7" s="39">
        <v>78.290000000000006</v>
      </c>
      <c r="AC7" s="39">
        <v>110.01</v>
      </c>
      <c r="AD7" s="39">
        <v>111.21</v>
      </c>
      <c r="AE7" s="39">
        <v>111.71</v>
      </c>
      <c r="AF7" s="39">
        <v>110.05</v>
      </c>
      <c r="AG7" s="39">
        <v>108.87</v>
      </c>
      <c r="AH7" s="39">
        <v>112.83</v>
      </c>
      <c r="AI7" s="39">
        <v>58.81</v>
      </c>
      <c r="AJ7" s="39">
        <v>89.77</v>
      </c>
      <c r="AK7" s="39">
        <v>125.21</v>
      </c>
      <c r="AL7" s="39">
        <v>166.26</v>
      </c>
      <c r="AM7" s="39">
        <v>203.34</v>
      </c>
      <c r="AN7" s="39">
        <v>2.8</v>
      </c>
      <c r="AO7" s="39">
        <v>1.93</v>
      </c>
      <c r="AP7" s="39">
        <v>1.72</v>
      </c>
      <c r="AQ7" s="39">
        <v>2.64</v>
      </c>
      <c r="AR7" s="39">
        <v>3.16</v>
      </c>
      <c r="AS7" s="39">
        <v>1.05</v>
      </c>
      <c r="AT7" s="39">
        <v>138.08000000000001</v>
      </c>
      <c r="AU7" s="39">
        <v>131.04</v>
      </c>
      <c r="AV7" s="39">
        <v>125.47</v>
      </c>
      <c r="AW7" s="39">
        <v>117.03</v>
      </c>
      <c r="AX7" s="39">
        <v>90.06</v>
      </c>
      <c r="AY7" s="39">
        <v>381.53</v>
      </c>
      <c r="AZ7" s="39">
        <v>391.54</v>
      </c>
      <c r="BA7" s="39">
        <v>384.34</v>
      </c>
      <c r="BB7" s="39">
        <v>359.47</v>
      </c>
      <c r="BC7" s="39">
        <v>369.69</v>
      </c>
      <c r="BD7" s="39">
        <v>261.93</v>
      </c>
      <c r="BE7" s="39">
        <v>951.66</v>
      </c>
      <c r="BF7" s="39">
        <v>964.97</v>
      </c>
      <c r="BG7" s="39">
        <v>991.23</v>
      </c>
      <c r="BH7" s="39">
        <v>958.38</v>
      </c>
      <c r="BI7" s="39">
        <v>919.73</v>
      </c>
      <c r="BJ7" s="39">
        <v>393.27</v>
      </c>
      <c r="BK7" s="39">
        <v>386.97</v>
      </c>
      <c r="BL7" s="39">
        <v>380.58</v>
      </c>
      <c r="BM7" s="39">
        <v>401.79</v>
      </c>
      <c r="BN7" s="39">
        <v>402.99</v>
      </c>
      <c r="BO7" s="39">
        <v>270.45999999999998</v>
      </c>
      <c r="BP7" s="39">
        <v>64.83</v>
      </c>
      <c r="BQ7" s="39">
        <v>69.069999999999993</v>
      </c>
      <c r="BR7" s="39">
        <v>67.48</v>
      </c>
      <c r="BS7" s="39">
        <v>65.34</v>
      </c>
      <c r="BT7" s="39">
        <v>65.69</v>
      </c>
      <c r="BU7" s="39">
        <v>100.47</v>
      </c>
      <c r="BV7" s="39">
        <v>101.72</v>
      </c>
      <c r="BW7" s="39">
        <v>102.38</v>
      </c>
      <c r="BX7" s="39">
        <v>100.12</v>
      </c>
      <c r="BY7" s="39">
        <v>98.66</v>
      </c>
      <c r="BZ7" s="39">
        <v>103.91</v>
      </c>
      <c r="CA7" s="39">
        <v>216.45</v>
      </c>
      <c r="CB7" s="39">
        <v>204.14</v>
      </c>
      <c r="CC7" s="39">
        <v>208.68</v>
      </c>
      <c r="CD7" s="39">
        <v>216.09</v>
      </c>
      <c r="CE7" s="39">
        <v>214.93</v>
      </c>
      <c r="CF7" s="39">
        <v>169.82</v>
      </c>
      <c r="CG7" s="39">
        <v>168.2</v>
      </c>
      <c r="CH7" s="39">
        <v>168.67</v>
      </c>
      <c r="CI7" s="39">
        <v>174.97</v>
      </c>
      <c r="CJ7" s="39">
        <v>178.59</v>
      </c>
      <c r="CK7" s="39">
        <v>167.11</v>
      </c>
      <c r="CL7" s="39">
        <v>58.1</v>
      </c>
      <c r="CM7" s="39">
        <v>46.64</v>
      </c>
      <c r="CN7" s="39">
        <v>54.87</v>
      </c>
      <c r="CO7" s="39">
        <v>52.83</v>
      </c>
      <c r="CP7" s="39">
        <v>51.42</v>
      </c>
      <c r="CQ7" s="39">
        <v>55.13</v>
      </c>
      <c r="CR7" s="39">
        <v>54.77</v>
      </c>
      <c r="CS7" s="39">
        <v>54.92</v>
      </c>
      <c r="CT7" s="39">
        <v>55.63</v>
      </c>
      <c r="CU7" s="39">
        <v>55.03</v>
      </c>
      <c r="CV7" s="39">
        <v>60.27</v>
      </c>
      <c r="CW7" s="39">
        <v>82.2</v>
      </c>
      <c r="CX7" s="39">
        <v>81.459999999999994</v>
      </c>
      <c r="CY7" s="39">
        <v>82.86</v>
      </c>
      <c r="CZ7" s="39">
        <v>83.64</v>
      </c>
      <c r="DA7" s="39">
        <v>85.65</v>
      </c>
      <c r="DB7" s="39">
        <v>83</v>
      </c>
      <c r="DC7" s="39">
        <v>82.89</v>
      </c>
      <c r="DD7" s="39">
        <v>82.66</v>
      </c>
      <c r="DE7" s="39">
        <v>82.04</v>
      </c>
      <c r="DF7" s="39">
        <v>81.900000000000006</v>
      </c>
      <c r="DG7" s="39">
        <v>89.92</v>
      </c>
      <c r="DH7" s="39">
        <v>20.85</v>
      </c>
      <c r="DI7" s="39">
        <v>24.55</v>
      </c>
      <c r="DJ7" s="39">
        <v>26.95</v>
      </c>
      <c r="DK7" s="39">
        <v>30.24</v>
      </c>
      <c r="DL7" s="39">
        <v>33.22</v>
      </c>
      <c r="DM7" s="39">
        <v>46.66</v>
      </c>
      <c r="DN7" s="39">
        <v>47.46</v>
      </c>
      <c r="DO7" s="39">
        <v>48.49</v>
      </c>
      <c r="DP7" s="39">
        <v>48.05</v>
      </c>
      <c r="DQ7" s="39">
        <v>48.87</v>
      </c>
      <c r="DR7" s="39">
        <v>48.85</v>
      </c>
      <c r="DS7" s="39">
        <v>6.56</v>
      </c>
      <c r="DT7" s="39">
        <v>0</v>
      </c>
      <c r="DU7" s="39">
        <v>0</v>
      </c>
      <c r="DV7" s="39">
        <v>0</v>
      </c>
      <c r="DW7" s="39">
        <v>0</v>
      </c>
      <c r="DX7" s="39">
        <v>9.85</v>
      </c>
      <c r="DY7" s="39">
        <v>9.7100000000000009</v>
      </c>
      <c r="DZ7" s="39">
        <v>12.79</v>
      </c>
      <c r="EA7" s="39">
        <v>13.39</v>
      </c>
      <c r="EB7" s="39">
        <v>14.85</v>
      </c>
      <c r="EC7" s="39">
        <v>17.8</v>
      </c>
      <c r="ED7" s="39">
        <v>0</v>
      </c>
      <c r="EE7" s="39">
        <v>0.15</v>
      </c>
      <c r="EF7" s="39">
        <v>0.22</v>
      </c>
      <c r="EG7" s="39">
        <v>0.26</v>
      </c>
      <c r="EH7" s="39">
        <v>0.09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2020-01-30T07:51:07Z</cp:lastPrinted>
  <dcterms:created xsi:type="dcterms:W3CDTF">2019-12-05T04:22:26Z</dcterms:created>
  <dcterms:modified xsi:type="dcterms:W3CDTF">2020-03-16T02:24:55Z</dcterms:modified>
  <cp:category/>
</cp:coreProperties>
</file>