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H98nKDmmiiVSjDRqN4ZWbV5zMBbBdYxST26FZzyUKlzmqVITQIjUXIDn17iI0g/kxeTd2rasS84TBPaQsJbkZQ==" workbookSaltValue="tDEi+vQFjlpZ0IlpRxD6rw=="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AL10" i="4"/>
  <c r="AD10" i="4"/>
  <c r="W10" i="4"/>
  <c r="B10" i="4"/>
  <c r="BB8" i="4"/>
  <c r="AD8" i="4"/>
  <c r="I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<sst xmlns="http://schemas.openxmlformats.org/spreadsheetml/2006/main" count="223" uniqueCount="111">
  <si>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</si>
  <si>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</si>
  <si>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</si>
  <si>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</si>
  <si>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</si>
  <si>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</si>
  <si>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</si>
  <si>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</si>
  <si>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</si>
  <si>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</si>
  <si>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</si>
  <si>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</si>
  <si>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</si>
  <si>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</si>
  <si>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</si>
  <si>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</si>
  <si>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</si>
  <si>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</si>
  <si>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</si>
  <si>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</si>
  <si>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</si>
  <si>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</si>
  <si>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</si>
  <si>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</si>
  <si>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</si>
  <si>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</si>
  <si>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</si>
  <si>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</si>
  <si>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</si>
  <si>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</si>
  <si>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</si>
  <si>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</si>
  <si>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</si>
  <si>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</si>
  <si>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</si>
  <si>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</si>
  <si>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</si>
  <si>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</si>
  <si>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</si>
  <si>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</si>
  <si>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</si>
  <si>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</si>
  <si>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</si>
  <si>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</si>
  <si>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</si>
  <si>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</si>
  <si>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</si>
  <si>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</si>
  <si>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</si>
  <si>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</si>
  <si>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</si>
  <si>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</si>
  <si>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</si>
  <si>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</si>
  <si>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</si>
  <si>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</si>
  <si>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</si>
  <si>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</si>
  <si>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</si>
  <si>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</si>
  <si>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</si>
  <si>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</si>
  <si>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</si>
  <si>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</si>
  <si>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</si>
  <si>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</si>
  <si>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</si>
  <si>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</si>
  <si>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</si>
  <si>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</si>
  <si>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</si>
  <si>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</si>
  <si>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</si>
  <si>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</si>
  <si>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</si>
  <si>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</si>
  <si>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</si>
  <si>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</si>
  <si>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</si>
  <si>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</si>
  <si>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</si>
  <si>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</si>
  <si>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</si>
  <si>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</si>
  <si>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</si>
  <si>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</si>
  <si>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</si>
  <si>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</si>
  <si>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</si>
  <si>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</si>
  <si>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</si>
  <si>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</si>
  <si>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</si>
  <si>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</si>
  <si>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</si>
  <si>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</si>
  <si>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</si>
  <si>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</si>
  <si>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</si>
  <si>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</si>
  <si>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</si>
  <si>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</si>
  <si>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</si>
  <si>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</si>
  <si>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</si>
  <si>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</si>
  <si>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</si>
  <si>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</si>
  <si>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97.89％となり、100％未満（単年度収支が赤字）となっているが、前年度からは1.92ﾎﾟｲﾝﾄ増加している。平成30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2317.97％となり、類似団体平均、全国平均を大幅に上回っている。比率の分子である累積欠損金に影響する純損益は、平成30年度以降は減価償却費が減少する傾向にあることから、比率の増減は横ばいになることが見込まれる。
　流動比率は5.11％となり、100％を大きく下回っている（平成30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企業債残高対事業規模比率は、一般会計等が負担することが見込まれる企業債残高の割合が減少した影響から1778.23％となり、前年度からは124.72ﾎﾟｲﾝﾄ増加している。
　経費回収率は56.19％となり、100％未満（費用が使用料収入以外（繰入金等）で賄われている）となっていて、類似団体平均、全国平均程度となっている。また、汚水処理原価は404.88円となり、類似団体平均、全国平均を大きく上回っている。今後は、平成30年度末で88.17％となっている水洗化率を少しでも向上させることができるような取組（接続促進）を進めることで、有収水量の確保、使用料収入の確保につなげていきたいと考えている。
</t>
    <rPh sb="535" eb="537">
      <t>ゾウカ</t>
    </rPh>
    <phoneticPr fontId="4"/>
  </si>
  <si>
    <t>　農業集落排水事業（5処理区）は供用開始（最初：平成10年3月、最終：平成15年8月)から20年が経過したところであるが、有形固定資産減価償却率は22.30％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</si>
  <si>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19年が経過したところで、水洗化率は88.17％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</si>
</sst>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BA-47AF-9590-5EBF059193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28BA-47AF-9590-5EBF059193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41.43</c:v>
                </c:pt>
                <c:pt idx="1">
                  <c:v>37.78</c:v>
                </c:pt>
                <c:pt idx="2">
                  <c:v>35.159999999999997</c:v>
                </c:pt>
                <c:pt idx="3">
                  <c:v>35.450000000000003</c:v>
                </c:pt>
                <c:pt idx="4">
                  <c:v>31.87</c:v>
                </c:pt>
              </c:numCache>
            </c:numRef>
          </c:val>
          <c:extLst>
            <c:ext xmlns:c16="http://schemas.microsoft.com/office/drawing/2014/chart" uri="{C3380CC4-5D6E-409C-BE32-E72D297353CC}">
              <c16:uniqueId val="{00000000-1078-468C-891E-4867E44AD7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078-468C-891E-4867E44AD7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89.31</c:v>
                </c:pt>
                <c:pt idx="1">
                  <c:v>89.69</c:v>
                </c:pt>
                <c:pt idx="2">
                  <c:v>90.15</c:v>
                </c:pt>
                <c:pt idx="3">
                  <c:v>87.8</c:v>
                </c:pt>
                <c:pt idx="4">
                  <c:v>88.17</c:v>
                </c:pt>
              </c:numCache>
            </c:numRef>
          </c:val>
          <c:extLst>
            <c:ext xmlns:c16="http://schemas.microsoft.com/office/drawing/2014/chart" uri="{C3380CC4-5D6E-409C-BE32-E72D297353CC}">
              <c16:uniqueId val="{00000000-AF79-4017-8CB3-F68F6E3165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F79-4017-8CB3-F68F6E3165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92.23</c:v>
                </c:pt>
                <c:pt idx="1">
                  <c:v>93.38</c:v>
                </c:pt>
                <c:pt idx="2">
                  <c:v>95.14</c:v>
                </c:pt>
                <c:pt idx="3">
                  <c:v>95.97</c:v>
                </c:pt>
                <c:pt idx="4">
                  <c:v>97.89</c:v>
                </c:pt>
              </c:numCache>
            </c:numRef>
          </c:val>
          <c:extLst>
            <c:ext xmlns:c16="http://schemas.microsoft.com/office/drawing/2014/chart" uri="{C3380CC4-5D6E-409C-BE32-E72D297353CC}">
              <c16:uniqueId val="{00000000-4473-41E3-B927-A491B1584C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4473-41E3-B927-A491B1584C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7.97</c:v>
                </c:pt>
                <c:pt idx="1">
                  <c:v>11.72</c:v>
                </c:pt>
                <c:pt idx="2">
                  <c:v>15.41</c:v>
                </c:pt>
                <c:pt idx="3">
                  <c:v>19.05</c:v>
                </c:pt>
                <c:pt idx="4">
                  <c:v>22.3</c:v>
                </c:pt>
              </c:numCache>
            </c:numRef>
          </c:val>
          <c:extLst>
            <c:ext xmlns:c16="http://schemas.microsoft.com/office/drawing/2014/chart" uri="{C3380CC4-5D6E-409C-BE32-E72D297353CC}">
              <c16:uniqueId val="{00000000-54C5-4CCC-81B6-218BC925C3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54C5-4CCC-81B6-218BC925C3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4-464C-9533-9D0960BD2A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CE04-464C-9533-9D0960BD2A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2029.29</c:v>
                </c:pt>
                <c:pt idx="1">
                  <c:v>2073.54</c:v>
                </c:pt>
                <c:pt idx="2">
                  <c:v>2175.6799999999998</c:v>
                </c:pt>
                <c:pt idx="3">
                  <c:v>2218.4299999999998</c:v>
                </c:pt>
                <c:pt idx="4">
                  <c:v>2317.9699999999998</c:v>
                </c:pt>
              </c:numCache>
            </c:numRef>
          </c:val>
          <c:extLst>
            <c:ext xmlns:c16="http://schemas.microsoft.com/office/drawing/2014/chart" uri="{C3380CC4-5D6E-409C-BE32-E72D297353CC}">
              <c16:uniqueId val="{00000000-94F2-4DB2-B76D-5CF7C0E4EE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94F2-4DB2-B76D-5CF7C0E4EE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2.83</c:v>
                </c:pt>
                <c:pt idx="1">
                  <c:v>2.83</c:v>
                </c:pt>
                <c:pt idx="2">
                  <c:v>0.65</c:v>
                </c:pt>
                <c:pt idx="3">
                  <c:v>0.03</c:v>
                </c:pt>
                <c:pt idx="4">
                  <c:v>5.1100000000000003</c:v>
                </c:pt>
              </c:numCache>
            </c:numRef>
          </c:val>
          <c:extLst>
            <c:ext xmlns:c16="http://schemas.microsoft.com/office/drawing/2014/chart" uri="{C3380CC4-5D6E-409C-BE32-E72D297353CC}">
              <c16:uniqueId val="{00000000-E7A2-4F53-BBE5-3238630B8C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E7A2-4F53-BBE5-3238630B8C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1475.08</c:v>
                </c:pt>
                <c:pt idx="1">
                  <c:v>1414.38</c:v>
                </c:pt>
                <c:pt idx="2">
                  <c:v>1701.97</c:v>
                </c:pt>
                <c:pt idx="3">
                  <c:v>1653.51</c:v>
                </c:pt>
                <c:pt idx="4">
                  <c:v>1778.23</c:v>
                </c:pt>
              </c:numCache>
            </c:numRef>
          </c:val>
          <c:extLst>
            <c:ext xmlns:c16="http://schemas.microsoft.com/office/drawing/2014/chart" uri="{C3380CC4-5D6E-409C-BE32-E72D297353CC}">
              <c16:uniqueId val="{00000000-DAB8-42E0-A6BD-9338D91C5F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AB8-42E0-A6BD-9338D91C5F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75.7</c:v>
                </c:pt>
                <c:pt idx="1">
                  <c:v>81.59</c:v>
                </c:pt>
                <c:pt idx="2">
                  <c:v>76.11</c:v>
                </c:pt>
                <c:pt idx="3">
                  <c:v>58.87</c:v>
                </c:pt>
                <c:pt idx="4">
                  <c:v>56.19</c:v>
                </c:pt>
              </c:numCache>
            </c:numRef>
          </c:val>
          <c:extLst>
            <c:ext xmlns:c16="http://schemas.microsoft.com/office/drawing/2014/chart" uri="{C3380CC4-5D6E-409C-BE32-E72D297353CC}">
              <c16:uniqueId val="{00000000-278C-4496-9FBD-2064A3EF74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78C-4496-9FBD-2064A3EF74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290.92</c:v>
                </c:pt>
                <c:pt idx="1">
                  <c:v>276.23</c:v>
                </c:pt>
                <c:pt idx="2">
                  <c:v>296.02</c:v>
                </c:pt>
                <c:pt idx="3">
                  <c:v>384.64</c:v>
                </c:pt>
                <c:pt idx="4">
                  <c:v>404.88</c:v>
                </c:pt>
              </c:numCache>
            </c:numRef>
          </c:val>
          <c:extLst>
            <c:ext xmlns:c16="http://schemas.microsoft.com/office/drawing/2014/chart" uri="{C3380CC4-5D6E-409C-BE32-E72D297353CC}">
              <c16:uniqueId val="{00000000-29A6-4AF4-BAC5-B6A904BCFE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9A6-4AF4-BAC5-B6A904BCFE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香美町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17845</v>
      </c>
      <c r="AM8" s="50"/>
      <c r="AN8" s="50"/>
      <c r="AO8" s="50"/>
      <c r="AP8" s="50"/>
      <c r="AQ8" s="50"/>
      <c r="AR8" s="50"/>
      <c r="AS8" s="50"/>
      <c r="AT8" s="45">
        <f>データ!T6</f>
        <v>368.77</v>
      </c>
      <c r="AU8" s="45"/>
      <c r="AV8" s="45"/>
      <c r="AW8" s="45"/>
      <c r="AX8" s="45"/>
      <c r="AY8" s="45"/>
      <c r="AZ8" s="45"/>
      <c r="BA8" s="45"/>
      <c r="BB8" s="45">
        <f>データ!U6</f>
        <v>48.39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18.68</v>
      </c>
      <c r="J10" s="45"/>
      <c r="K10" s="45"/>
      <c r="L10" s="45"/>
      <c r="M10" s="45"/>
      <c r="N10" s="45"/>
      <c r="O10" s="45"/>
      <c r="P10" s="45">
        <f>データ!P6</f>
        <v>9.5500000000000007</v>
      </c>
      <c r="Q10" s="45"/>
      <c r="R10" s="45"/>
      <c r="S10" s="45"/>
      <c r="T10" s="45"/>
      <c r="U10" s="45"/>
      <c r="V10" s="45"/>
      <c r="W10" s="45">
        <f>データ!Q6</f>
        <v>82.55</v>
      </c>
      <c r="X10" s="45"/>
      <c r="Y10" s="45"/>
      <c r="Z10" s="45"/>
      <c r="AA10" s="45"/>
      <c r="AB10" s="45"/>
      <c r="AC10" s="45"/>
      <c r="AD10" s="50">
        <f>データ!R6</f>
        <v>4503</v>
      </c>
      <c r="AE10" s="50"/>
      <c r="AF10" s="50"/>
      <c r="AG10" s="50"/>
      <c r="AH10" s="50"/>
      <c r="AI10" s="50"/>
      <c r="AJ10" s="50"/>
      <c r="AK10" s="2"/>
      <c r="AL10" s="50">
        <f>データ!V6</f>
        <v>1682</v>
      </c>
      <c r="AM10" s="50"/>
      <c r="AN10" s="50"/>
      <c r="AO10" s="50"/>
      <c r="AP10" s="50"/>
      <c r="AQ10" s="50"/>
      <c r="AR10" s="50"/>
      <c r="AS10" s="50"/>
      <c r="AT10" s="45">
        <f>データ!W6</f>
        <v>0.55000000000000004</v>
      </c>
      <c r="AU10" s="45"/>
      <c r="AV10" s="45"/>
      <c r="AW10" s="45"/>
      <c r="AX10" s="45"/>
      <c r="AY10" s="45"/>
      <c r="AZ10" s="45"/>
      <c r="BA10" s="45"/>
      <c r="BB10" s="45">
        <f>データ!X6</f>
        <v>3058.18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tDvBsD7XulJ/En8G6PwM0da9YhGlx/f/Ix5JEC+pV6uC3+S/BZCEeqHaO7d0F1ix2Xrx9q1bIFA9605T8opUFQ==" saltValue="9V4zdN8jd1U9d0oJkvWC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285854</v>
      </c>
      <c r="D6" s="33">
        <f t="shared" si="3"/>
        <v>46</v>
      </c>
      <c r="E6" s="33">
        <f t="shared" si="3"/>
        <v>17</v>
      </c>
      <c r="F6" s="33">
        <f t="shared" si="3"/>
        <v>5</v>
      </c>
      <c r="G6" s="33">
        <f t="shared" si="3"/>
        <v>0</v>
      </c>
      <c r="H6" s="33" t="str">
        <f t="shared" si="3"/>
        <v>兵庫県　香美町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18.68</v>
      </c>
      <c r="P6" s="34">
        <f t="shared" si="3"/>
        <v>9.5500000000000007</v>
      </c>
      <c r="Q6" s="34">
        <f t="shared" si="3"/>
        <v>82.55</v>
      </c>
      <c r="R6" s="34">
        <f t="shared" si="3"/>
        <v>4503</v>
      </c>
      <c r="S6" s="34">
        <f t="shared" si="3"/>
        <v>17845</v>
      </c>
      <c r="T6" s="34">
        <f t="shared" si="3"/>
        <v>368.77</v>
      </c>
      <c r="U6" s="34">
        <f t="shared" si="3"/>
        <v>48.39</v>
      </c>
      <c r="V6" s="34">
        <f t="shared" si="3"/>
        <v>1682</v>
      </c>
      <c r="W6" s="34">
        <f t="shared" si="3"/>
        <v>0.55000000000000004</v>
      </c>
      <c r="X6" s="34">
        <f t="shared" si="3"/>
        <v>3058.18</v>
      </c>
      <c r="Y6" s="35">
        <f>IF(Y7="",NA(),Y7)</f>
        <v>92.23</v>
      </c>
      <c r="Z6" s="35">
        <f t="shared" ref="Z6:AH6" si="4">IF(Z7="",NA(),Z7)</f>
        <v>93.38</v>
      </c>
      <c r="AA6" s="35">
        <f t="shared" si="4"/>
        <v>95.14</v>
      </c>
      <c r="AB6" s="35">
        <f t="shared" si="4"/>
        <v>95.97</v>
      </c>
      <c r="AC6" s="35">
        <f t="shared" si="4"/>
        <v>97.89</v>
      </c>
      <c r="AD6" s="35">
        <f t="shared" si="4"/>
        <v>97.53</v>
      </c>
      <c r="AE6" s="35">
        <f t="shared" si="4"/>
        <v>99.64</v>
      </c>
      <c r="AF6" s="35">
        <f t="shared" si="4"/>
        <v>99.66</v>
      </c>
      <c r="AG6" s="35">
        <f t="shared" si="4"/>
        <v>100.95</v>
      </c>
      <c r="AH6" s="35">
        <f t="shared" si="4"/>
        <v>101.77</v>
      </c>
      <c r="AI6" s="34" t="str">
        <f>IF(AI7="","",IF(AI7="-","【-】","【"&amp;SUBSTITUTE(TEXT(AI7,"#,##0.00"),"-","△")&amp;"】"))</f>
        <v>【101.60】</v>
      </c>
      <c r="AJ6" s="35">
        <f>IF(AJ7="",NA(),AJ7)</f>
        <v>2029.29</v>
      </c>
      <c r="AK6" s="35">
        <f t="shared" ref="AK6:AS6" si="5">IF(AK7="",NA(),AK7)</f>
        <v>2073.54</v>
      </c>
      <c r="AL6" s="35">
        <f t="shared" si="5"/>
        <v>2175.6799999999998</v>
      </c>
      <c r="AM6" s="35">
        <f t="shared" si="5"/>
        <v>2218.4299999999998</v>
      </c>
      <c r="AN6" s="35">
        <f t="shared" si="5"/>
        <v>2317.9699999999998</v>
      </c>
      <c r="AO6" s="35">
        <f t="shared" si="5"/>
        <v>223.09</v>
      </c>
      <c r="AP6" s="35">
        <f t="shared" si="5"/>
        <v>214.61</v>
      </c>
      <c r="AQ6" s="35">
        <f t="shared" si="5"/>
        <v>225.39</v>
      </c>
      <c r="AR6" s="35">
        <f t="shared" si="5"/>
        <v>224.04</v>
      </c>
      <c r="AS6" s="35">
        <f t="shared" si="5"/>
        <v>227.4</v>
      </c>
      <c r="AT6" s="34" t="str">
        <f>IF(AT7="","",IF(AT7="-","【-】","【"&amp;SUBSTITUTE(TEXT(AT7,"#,##0.00"),"-","△")&amp;"】"))</f>
        <v>【195.44】</v>
      </c>
      <c r="AU6" s="35">
        <f>IF(AU7="",NA(),AU7)</f>
        <v>2.83</v>
      </c>
      <c r="AV6" s="35">
        <f t="shared" ref="AV6:BD6" si="6">IF(AV7="",NA(),AV7)</f>
        <v>2.83</v>
      </c>
      <c r="AW6" s="35">
        <f t="shared" si="6"/>
        <v>0.65</v>
      </c>
      <c r="AX6" s="35">
        <f t="shared" si="6"/>
        <v>0.03</v>
      </c>
      <c r="AY6" s="35">
        <f t="shared" si="6"/>
        <v>5.1100000000000003</v>
      </c>
      <c r="AZ6" s="35">
        <f t="shared" si="6"/>
        <v>33.03</v>
      </c>
      <c r="BA6" s="35">
        <f t="shared" si="6"/>
        <v>29.45</v>
      </c>
      <c r="BB6" s="35">
        <f t="shared" si="6"/>
        <v>31.84</v>
      </c>
      <c r="BC6" s="35">
        <f t="shared" si="6"/>
        <v>29.91</v>
      </c>
      <c r="BD6" s="35">
        <f t="shared" si="6"/>
        <v>29.54</v>
      </c>
      <c r="BE6" s="34" t="str">
        <f>IF(BE7="","",IF(BE7="-","【-】","【"&amp;SUBSTITUTE(TEXT(BE7,"#,##0.00"),"-","△")&amp;"】"))</f>
        <v>【34.27】</v>
      </c>
      <c r="BF6" s="35">
        <f>IF(BF7="",NA(),BF7)</f>
        <v>1475.08</v>
      </c>
      <c r="BG6" s="35">
        <f t="shared" ref="BG6:BO6" si="7">IF(BG7="",NA(),BG7)</f>
        <v>1414.38</v>
      </c>
      <c r="BH6" s="35">
        <f t="shared" si="7"/>
        <v>1701.97</v>
      </c>
      <c r="BI6" s="35">
        <f t="shared" si="7"/>
        <v>1653.51</v>
      </c>
      <c r="BJ6" s="35">
        <f t="shared" si="7"/>
        <v>1778.23</v>
      </c>
      <c r="BK6" s="35">
        <f t="shared" si="7"/>
        <v>1044.8</v>
      </c>
      <c r="BL6" s="35">
        <f t="shared" si="7"/>
        <v>1081.8</v>
      </c>
      <c r="BM6" s="35">
        <f t="shared" si="7"/>
        <v>974.93</v>
      </c>
      <c r="BN6" s="35">
        <f t="shared" si="7"/>
        <v>855.8</v>
      </c>
      <c r="BO6" s="35">
        <f t="shared" si="7"/>
        <v>789.46</v>
      </c>
      <c r="BP6" s="34" t="str">
        <f>IF(BP7="","",IF(BP7="-","【-】","【"&amp;SUBSTITUTE(TEXT(BP7,"#,##0.00"),"-","△")&amp;"】"))</f>
        <v>【747.76】</v>
      </c>
      <c r="BQ6" s="35">
        <f>IF(BQ7="",NA(),BQ7)</f>
        <v>75.7</v>
      </c>
      <c r="BR6" s="35">
        <f t="shared" ref="BR6:BZ6" si="8">IF(BR7="",NA(),BR7)</f>
        <v>81.59</v>
      </c>
      <c r="BS6" s="35">
        <f t="shared" si="8"/>
        <v>76.11</v>
      </c>
      <c r="BT6" s="35">
        <f t="shared" si="8"/>
        <v>58.87</v>
      </c>
      <c r="BU6" s="35">
        <f t="shared" si="8"/>
        <v>56.19</v>
      </c>
      <c r="BV6" s="35">
        <f t="shared" si="8"/>
        <v>50.82</v>
      </c>
      <c r="BW6" s="35">
        <f t="shared" si="8"/>
        <v>52.19</v>
      </c>
      <c r="BX6" s="35">
        <f t="shared" si="8"/>
        <v>55.32</v>
      </c>
      <c r="BY6" s="35">
        <f t="shared" si="8"/>
        <v>59.8</v>
      </c>
      <c r="BZ6" s="35">
        <f t="shared" si="8"/>
        <v>57.77</v>
      </c>
      <c r="CA6" s="34" t="str">
        <f>IF(CA7="","",IF(CA7="-","【-】","【"&amp;SUBSTITUTE(TEXT(CA7,"#,##0.00"),"-","△")&amp;"】"))</f>
        <v>【59.51】</v>
      </c>
      <c r="CB6" s="35">
        <f>IF(CB7="",NA(),CB7)</f>
        <v>290.92</v>
      </c>
      <c r="CC6" s="35">
        <f t="shared" ref="CC6:CK6" si="9">IF(CC7="",NA(),CC7)</f>
        <v>276.23</v>
      </c>
      <c r="CD6" s="35">
        <f t="shared" si="9"/>
        <v>296.02</v>
      </c>
      <c r="CE6" s="35">
        <f t="shared" si="9"/>
        <v>384.64</v>
      </c>
      <c r="CF6" s="35">
        <f t="shared" si="9"/>
        <v>404.88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41.43</v>
      </c>
      <c r="CN6" s="35">
        <f t="shared" ref="CN6:CV6" si="10">IF(CN7="",NA(),CN7)</f>
        <v>37.78</v>
      </c>
      <c r="CO6" s="35">
        <f t="shared" si="10"/>
        <v>35.159999999999997</v>
      </c>
      <c r="CP6" s="35">
        <f t="shared" si="10"/>
        <v>35.450000000000003</v>
      </c>
      <c r="CQ6" s="35">
        <f t="shared" si="10"/>
        <v>31.87</v>
      </c>
      <c r="CR6" s="35">
        <f t="shared" si="10"/>
        <v>53.24</v>
      </c>
      <c r="CS6" s="35">
        <f t="shared" si="10"/>
        <v>52.31</v>
      </c>
      <c r="CT6" s="35">
        <f t="shared" si="10"/>
        <v>60.65</v>
      </c>
      <c r="CU6" s="35">
        <f t="shared" si="10"/>
        <v>51.75</v>
      </c>
      <c r="CV6" s="35">
        <f t="shared" si="10"/>
        <v>50.68</v>
      </c>
      <c r="CW6" s="34" t="str">
        <f>IF(CW7="","",IF(CW7="-","【-】","【"&amp;SUBSTITUTE(TEXT(CW7,"#,##0.00"),"-","△")&amp;"】"))</f>
        <v>【52.23】</v>
      </c>
      <c r="CX6" s="35">
        <f>IF(CX7="",NA(),CX7)</f>
        <v>89.31</v>
      </c>
      <c r="CY6" s="35">
        <f t="shared" ref="CY6:DG6" si="11">IF(CY7="",NA(),CY7)</f>
        <v>89.69</v>
      </c>
      <c r="CZ6" s="35">
        <f t="shared" si="11"/>
        <v>90.15</v>
      </c>
      <c r="DA6" s="35">
        <f t="shared" si="11"/>
        <v>87.8</v>
      </c>
      <c r="DB6" s="35">
        <f t="shared" si="11"/>
        <v>88.17</v>
      </c>
      <c r="DC6" s="35">
        <f t="shared" si="11"/>
        <v>84.07</v>
      </c>
      <c r="DD6" s="35">
        <f t="shared" si="11"/>
        <v>84.32</v>
      </c>
      <c r="DE6" s="35">
        <f t="shared" si="11"/>
        <v>84.58</v>
      </c>
      <c r="DF6" s="35">
        <f t="shared" si="11"/>
        <v>84.84</v>
      </c>
      <c r="DG6" s="35">
        <f t="shared" si="11"/>
        <v>84.86</v>
      </c>
      <c r="DH6" s="34" t="str">
        <f>IF(DH7="","",IF(DH7="-","【-】","【"&amp;SUBSTITUTE(TEXT(DH7,"#,##0.00"),"-","△")&amp;"】"))</f>
        <v>【85.82】</v>
      </c>
      <c r="DI6" s="35">
        <f>IF(DI7="",NA(),DI7)</f>
        <v>7.97</v>
      </c>
      <c r="DJ6" s="35">
        <f t="shared" ref="DJ6:DR6" si="12">IF(DJ7="",NA(),DJ7)</f>
        <v>11.72</v>
      </c>
      <c r="DK6" s="35">
        <f t="shared" si="12"/>
        <v>15.41</v>
      </c>
      <c r="DL6" s="35">
        <f t="shared" si="12"/>
        <v>19.05</v>
      </c>
      <c r="DM6" s="35">
        <f t="shared" si="12"/>
        <v>22.3</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285854</v>
      </c>
      <c r="D7" s="37">
        <v>46</v>
      </c>
      <c r="E7" s="37">
        <v>17</v>
      </c>
      <c r="F7" s="37">
        <v>5</v>
      </c>
      <c r="G7" s="37">
        <v>0</v>
      </c>
      <c r="H7" s="37" t="s">
        <v>96</v>
      </c>
      <c r="I7" s="37" t="s">
        <v>97</v>
      </c>
      <c r="J7" s="37" t="s">
        <v>98</v>
      </c>
      <c r="K7" s="37" t="s">
        <v>99</v>
      </c>
      <c r="L7" s="37" t="s">
        <v>100</v>
      </c>
      <c r="M7" s="37" t="s">
        <v>101</v>
      </c>
      <c r="N7" s="38" t="s">
        <v>102</v>
      </c>
      <c r="O7" s="38">
        <v>18.68</v>
      </c>
      <c r="P7" s="38">
        <v>9.5500000000000007</v>
      </c>
      <c r="Q7" s="38">
        <v>82.55</v>
      </c>
      <c r="R7" s="38">
        <v>4503</v>
      </c>
      <c r="S7" s="38">
        <v>17845</v>
      </c>
      <c r="T7" s="38">
        <v>368.77</v>
      </c>
      <c r="U7" s="38">
        <v>48.39</v>
      </c>
      <c r="V7" s="38">
        <v>1682</v>
      </c>
      <c r="W7" s="38">
        <v>0.55000000000000004</v>
      </c>
      <c r="X7" s="38">
        <v>3058.18</v>
      </c>
      <c r="Y7" s="38">
        <v>92.23</v>
      </c>
      <c r="Z7" s="38">
        <v>93.38</v>
      </c>
      <c r="AA7" s="38">
        <v>95.14</v>
      </c>
      <c r="AB7" s="38">
        <v>95.97</v>
      </c>
      <c r="AC7" s="38">
        <v>97.89</v>
      </c>
      <c r="AD7" s="38">
        <v>97.53</v>
      </c>
      <c r="AE7" s="38">
        <v>99.64</v>
      </c>
      <c r="AF7" s="38">
        <v>99.66</v>
      </c>
      <c r="AG7" s="38">
        <v>100.95</v>
      </c>
      <c r="AH7" s="38">
        <v>101.77</v>
      </c>
      <c r="AI7" s="38">
        <v>101.6</v>
      </c>
      <c r="AJ7" s="38">
        <v>2029.29</v>
      </c>
      <c r="AK7" s="38">
        <v>2073.54</v>
      </c>
      <c r="AL7" s="38">
        <v>2175.6799999999998</v>
      </c>
      <c r="AM7" s="38">
        <v>2218.4299999999998</v>
      </c>
      <c r="AN7" s="38">
        <v>2317.9699999999998</v>
      </c>
      <c r="AO7" s="38">
        <v>223.09</v>
      </c>
      <c r="AP7" s="38">
        <v>214.61</v>
      </c>
      <c r="AQ7" s="38">
        <v>225.39</v>
      </c>
      <c r="AR7" s="38">
        <v>224.04</v>
      </c>
      <c r="AS7" s="38">
        <v>227.4</v>
      </c>
      <c r="AT7" s="38">
        <v>195.44</v>
      </c>
      <c r="AU7" s="38">
        <v>2.83</v>
      </c>
      <c r="AV7" s="38">
        <v>2.83</v>
      </c>
      <c r="AW7" s="38">
        <v>0.65</v>
      </c>
      <c r="AX7" s="38">
        <v>0.03</v>
      </c>
      <c r="AY7" s="38">
        <v>5.1100000000000003</v>
      </c>
      <c r="AZ7" s="38">
        <v>33.03</v>
      </c>
      <c r="BA7" s="38">
        <v>29.45</v>
      </c>
      <c r="BB7" s="38">
        <v>31.84</v>
      </c>
      <c r="BC7" s="38">
        <v>29.91</v>
      </c>
      <c r="BD7" s="38">
        <v>29.54</v>
      </c>
      <c r="BE7" s="38">
        <v>34.270000000000003</v>
      </c>
      <c r="BF7" s="38">
        <v>1475.08</v>
      </c>
      <c r="BG7" s="38">
        <v>1414.38</v>
      </c>
      <c r="BH7" s="38">
        <v>1701.97</v>
      </c>
      <c r="BI7" s="38">
        <v>1653.51</v>
      </c>
      <c r="BJ7" s="38">
        <v>1778.23</v>
      </c>
      <c r="BK7" s="38">
        <v>1044.8</v>
      </c>
      <c r="BL7" s="38">
        <v>1081.8</v>
      </c>
      <c r="BM7" s="38">
        <v>974.93</v>
      </c>
      <c r="BN7" s="38">
        <v>855.8</v>
      </c>
      <c r="BO7" s="38">
        <v>789.46</v>
      </c>
      <c r="BP7" s="38">
        <v>747.76</v>
      </c>
      <c r="BQ7" s="38">
        <v>75.7</v>
      </c>
      <c r="BR7" s="38">
        <v>81.59</v>
      </c>
      <c r="BS7" s="38">
        <v>76.11</v>
      </c>
      <c r="BT7" s="38">
        <v>58.87</v>
      </c>
      <c r="BU7" s="38">
        <v>56.19</v>
      </c>
      <c r="BV7" s="38">
        <v>50.82</v>
      </c>
      <c r="BW7" s="38">
        <v>52.19</v>
      </c>
      <c r="BX7" s="38">
        <v>55.32</v>
      </c>
      <c r="BY7" s="38">
        <v>59.8</v>
      </c>
      <c r="BZ7" s="38">
        <v>57.77</v>
      </c>
      <c r="CA7" s="38">
        <v>59.51</v>
      </c>
      <c r="CB7" s="38">
        <v>290.92</v>
      </c>
      <c r="CC7" s="38">
        <v>276.23</v>
      </c>
      <c r="CD7" s="38">
        <v>296.02</v>
      </c>
      <c r="CE7" s="38">
        <v>384.64</v>
      </c>
      <c r="CF7" s="38">
        <v>404.88</v>
      </c>
      <c r="CG7" s="38">
        <v>300.52</v>
      </c>
      <c r="CH7" s="38">
        <v>296.14</v>
      </c>
      <c r="CI7" s="38">
        <v>283.17</v>
      </c>
      <c r="CJ7" s="38">
        <v>263.76</v>
      </c>
      <c r="CK7" s="38">
        <v>274.35000000000002</v>
      </c>
      <c r="CL7" s="38">
        <v>261.45999999999998</v>
      </c>
      <c r="CM7" s="38">
        <v>41.43</v>
      </c>
      <c r="CN7" s="38">
        <v>37.78</v>
      </c>
      <c r="CO7" s="38">
        <v>35.159999999999997</v>
      </c>
      <c r="CP7" s="38">
        <v>35.450000000000003</v>
      </c>
      <c r="CQ7" s="38">
        <v>31.87</v>
      </c>
      <c r="CR7" s="38">
        <v>53.24</v>
      </c>
      <c r="CS7" s="38">
        <v>52.31</v>
      </c>
      <c r="CT7" s="38">
        <v>60.65</v>
      </c>
      <c r="CU7" s="38">
        <v>51.75</v>
      </c>
      <c r="CV7" s="38">
        <v>50.68</v>
      </c>
      <c r="CW7" s="38">
        <v>52.23</v>
      </c>
      <c r="CX7" s="38">
        <v>89.31</v>
      </c>
      <c r="CY7" s="38">
        <v>89.69</v>
      </c>
      <c r="CZ7" s="38">
        <v>90.15</v>
      </c>
      <c r="DA7" s="38">
        <v>87.8</v>
      </c>
      <c r="DB7" s="38">
        <v>88.17</v>
      </c>
      <c r="DC7" s="38">
        <v>84.07</v>
      </c>
      <c r="DD7" s="38">
        <v>84.32</v>
      </c>
      <c r="DE7" s="38">
        <v>84.58</v>
      </c>
      <c r="DF7" s="38">
        <v>84.84</v>
      </c>
      <c r="DG7" s="38">
        <v>84.86</v>
      </c>
      <c r="DH7" s="38">
        <v>85.82</v>
      </c>
      <c r="DI7" s="38">
        <v>7.97</v>
      </c>
      <c r="DJ7" s="38">
        <v>11.72</v>
      </c>
      <c r="DK7" s="38">
        <v>15.41</v>
      </c>
      <c r="DL7" s="38">
        <v>19.05</v>
      </c>
      <c r="DM7" s="38">
        <v>22.3</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2020-01-29T07:26:52Z</cp:lastPrinted>
  <dcterms:created xsi:type="dcterms:W3CDTF">2019-12-05T04:54:48Z</dcterms:created>
  <dcterms:modified xsi:type="dcterms:W3CDTF">2020-03-16T02:25:47Z</dcterms:modified>
  <cp:category/>
</cp:coreProperties>
</file>