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TWTrXF6vS11iNoIRfgcC9YtIN6rHsdy9r00igwQKGrFwPsNUfXxY8qBWeuPZJmpXXXKG7rTTUDc06LSlsk2xw==" workbookSaltValue="3GVRMAMhBme827M8lt9eGA==" workbookSpinCount="100000" lockStructure="1"/>
  <bookViews>
    <workbookView xWindow="-120" yWindow="-120" windowWidth="24240" windowHeight="13140"/>
  </bookViews>
  <sheets>
    <sheet name="法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<sst xmlns="http://schemas.openxmlformats.org/spreadsheetml/2006/main" count="232" uniqueCount="120">
  <si>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</si>
  <si>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</si>
  <si>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</si>
  <si>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</si>
  <si>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</si>
  <si>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</si>
  <si>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</si>
  <si>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</si>
  <si>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</si>
  <si>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</si>
  <si>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</si>
  <si>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</si>
  <si>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</si>
  <si>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</si>
  <si>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</si>
  <si>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</si>
  <si>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</si>
  <si>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</si>
  <si>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</si>
  <si>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</si>
  <si>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</si>
  <si>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</si>
  <si>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</si>
  <si>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</si>
  <si>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</si>
  <si>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</si>
  <si>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</si>
  <si>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</si>
  <si>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</si>
  <si>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</si>
  <si>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</si>
  <si>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</si>
  <si>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</si>
  <si>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</si>
  <si>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</si>
  <si>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</si>
  <si>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</si>
  <si>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</si>
  <si>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</si>
  <si>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</si>
  <si>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</si>
  <si>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</si>
  <si>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</si>
  <si>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</si>
  <si>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</si>
  <si>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</si>
  <si>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</si>
  <si>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</si>
  <si>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</si>
  <si>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</si>
  <si>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</si>
  <si>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</si>
  <si>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</si>
  <si>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</si>
  <si>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</si>
  <si>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</si>
  <si>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</si>
  <si>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</si>
  <si>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</si>
  <si>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</si>
  <si>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</si>
  <si>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</si>
  <si>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</si>
  <si>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</si>
  <si>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</si>
  <si>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</si>
  <si>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</si>
  <si>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</si>
  <si>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</si>
  <si>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</si>
  <si>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</si>
  <si>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</si>
  <si>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</si>
  <si>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</si>
  <si>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</si>
  <si>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</si>
  <si>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</si>
  <si>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</si>
  <si>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</si>
  <si>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</si>
  <si>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</si>
  <si>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</si>
  <si>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</si>
  <si>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</si>
  <si>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</si>
  <si>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</si>
  <si>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</si>
  <si>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</si>
  <si>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</si>
  <si>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</si>
  <si>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</si>
  <si>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</si>
  <si>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</si>
  <si>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</si>
  <si>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</si>
  <si>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</si>
  <si>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</si>
  <si>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</si>
  <si>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</si>
  <si>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</si>
  <si>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</si>
  <si>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</si>
  <si>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</si>
  <si>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</si>
  <si>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</si>
  <si>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香美町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</si>
  <si>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</si>
  <si>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</si>
  <si>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</si>
  <si>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</si>
  <si>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</si>
  <si>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</si>
  <si>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</si>
  <si>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</si>
  <si>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</si>
  <si>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</si>
  <si>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</si>
  <si>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有形固定資産減価償却率は、30.24％となり、前年度からは3.29ポイント増加している。
　管路経年化率は、平成29年度も0％となり、前年度からの増減は無い。
　管路更新率は、0.26％となり、前年度からは、0.04ポイント増加している。
　管路の更新は、全国的に進んでいないように思われるが、平成28年度にアセットマネジメント（中長期的な維持管理計画）を策定し、計画的な施設更新を実施することとしている。</t>
    <phoneticPr fontId="4"/>
  </si>
  <si>
    <t>　旧簡易水道区域のエリアが広く点在しており、地形的にも統合が困難であり、施設も多く管路延長も長くなり、経営改善は大変難しいのが現状である。
　安全安心な水を供給するにあたり、維持管理経費の削減についても限界があること、また、人口の減少や節水志向により、有収水量の減少、給水収益の減少が大変大きな課題となっている。
　今後、経営比較分析を踏まえ、中長期的な経営の基本計画である「経営戦略」の検証、見直しを行うことで、課題の早期発見と早期解決を図り、健全経営につなげたいと考えている。</t>
    <rPh sb="1" eb="2">
      <t>キュウ</t>
    </rPh>
    <phoneticPr fontId="4"/>
  </si>
  <si>
    <t>　　経常収支比率は、77.36％となり、100％未満となっており、前年度からは4.27ポイント減少している。今後も、効率的な運営に努め、維持管理経費の削減を図る必要があると考えている。
　累積欠損金比率は、166.26%で、修繕費の増加により、前年度からは41.05ポイント増加している。なお、給水収益が減少傾向であることから、今後、料金の見直しが必要であると考えている。
　流動比率は、117.03％となり、前年度からは8.44ポイント減少している。今後、現金の減少が見込まれることから注意が必要と考えている。
　企業債残高対給水収益比率は、958.38％となり、前年度からは32.85ポイント減少している。類似団体と比較して、建設改良事業の財源のうち、企業債が占める割合が高いことによるものであり、今後も、この傾向は変わらないと考えている。
　料金回収率は、65.34％となり、前年度からは2.14ポイント減少している。
　また、給水原価は、216.09％となり、前年度からは7.41ポイント増加している。経常収支比率と同様に、効率的な運営に努め、維持管理経費の削減を図る必要があると考えている。
　施設利用率は、52.83％となり、前年度からは2.04ポイント減少している。人口減少等により配水量は減少傾向にあるものの、季節変動もあり、規模縮小は難しいと考えている。
　有収率は、83.64％となり、前年度からは、0.78ポイント増加している。今後も、漏水箇所の修理を行い、有収率の向上を図る。</t>
    <rPh sb="94" eb="96">
      <t>ルイセキ</t>
    </rPh>
    <rPh sb="96" eb="99">
      <t>ケッソンキン</t>
    </rPh>
    <rPh sb="99" eb="101">
      <t>ヒリツ</t>
    </rPh>
    <rPh sb="112" eb="115">
      <t>シュウゼンヒ</t>
    </rPh>
    <rPh sb="116" eb="118">
      <t>ゾウカ</t>
    </rPh>
    <rPh sb="122" eb="125">
      <t>ゼンネンド</t>
    </rPh>
    <rPh sb="137" eb="139">
      <t>ゾウカ</t>
    </rPh>
    <rPh sb="298" eb="300">
      <t>ゲンショウ</t>
    </rPh>
    <rPh sb="533" eb="535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</si>
</sst>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0.34</c:v>
                </c:pt>
                <c:pt idx="1">
                  <c:v>0</c:v>
                </c:pt>
                <c:pt idx="2" formatCode="#,##0.00;&quot;△&quot;#,##0.00;&quot;-&quot;">
                  <c:v>0.15</c:v>
                </c:pt>
                <c:pt idx="3" formatCode="#,##0.00;&quot;△&quot;#,##0.00;&quot;-&quot;">
                  <c:v>0.22</c:v>
                </c:pt>
                <c:pt idx="4" formatCode="#,##0.00;&quot;△&quot;#,##0.00;&quot;-&quot;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C-42C0-9855-A953F7D0F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34624"/>
        <c:axId val="10063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0.99</c:v>
                </c:pt>
                <c:pt idx="3">
                  <c:v>0.71</c:v>
                </c:pt>
                <c:pt idx="4">
                  <c:v>0.54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DC-42C0-9855-A953F7D0F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34624"/>
        <c:axId val="100636544"/>
      </c:lineChart>
      <c:dateAx>
        <c:axId val="10063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36544"/>
        <c:crosses val="autoZero"/>
        <c:auto val="1"/>
        <c:lblOffset val="100"/>
        <c:baseTimeUnit val="years"/>
      </c:dateAx>
      <c:valAx>
        <c:axId val="10063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3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58.1</c:v>
                </c:pt>
                <c:pt idx="2">
                  <c:v>46.64</c:v>
                </c:pt>
                <c:pt idx="3">
                  <c:v>54.87</c:v>
                </c:pt>
                <c:pt idx="4">
                  <c:v>52.83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C1-4786-A15A-65F93149A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31072"/>
        <c:axId val="10253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55.13</c:v>
                </c:pt>
                <c:pt idx="2">
                  <c:v>54.77</c:v>
                </c:pt>
                <c:pt idx="3">
                  <c:v>54.92</c:v>
                </c:pt>
                <c:pt idx="4">
                  <c:v>55.63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C1-4786-A15A-65F93149A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31072"/>
        <c:axId val="102532992"/>
      </c:lineChart>
      <c:dateAx>
        <c:axId val="10253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32992"/>
        <c:crosses val="autoZero"/>
        <c:auto val="1"/>
        <c:lblOffset val="100"/>
        <c:baseTimeUnit val="years"/>
      </c:dateAx>
      <c:valAx>
        <c:axId val="10253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3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82.21</c:v>
                </c:pt>
                <c:pt idx="1">
                  <c:v>82.2</c:v>
                </c:pt>
                <c:pt idx="2">
                  <c:v>81.459999999999994</c:v>
                </c:pt>
                <c:pt idx="3">
                  <c:v>82.86</c:v>
                </c:pt>
                <c:pt idx="4">
                  <c:v>83.64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7F-443C-80EE-FEAA186B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88800"/>
        <c:axId val="10259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83.09</c:v>
                </c:pt>
                <c:pt idx="1">
                  <c:v>83</c:v>
                </c:pt>
                <c:pt idx="2">
                  <c:v>82.89</c:v>
                </c:pt>
                <c:pt idx="3">
                  <c:v>82.66</c:v>
                </c:pt>
                <c:pt idx="4">
                  <c:v>82.04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7F-443C-80EE-FEAA186B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88800"/>
        <c:axId val="102590720"/>
      </c:lineChart>
      <c:dateAx>
        <c:axId val="10258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90720"/>
        <c:crosses val="autoZero"/>
        <c:auto val="1"/>
        <c:lblOffset val="100"/>
        <c:baseTimeUnit val="years"/>
      </c:dateAx>
      <c:valAx>
        <c:axId val="10259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8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73.08</c:v>
                </c:pt>
                <c:pt idx="1">
                  <c:v>78.459999999999994</c:v>
                </c:pt>
                <c:pt idx="2">
                  <c:v>82.71</c:v>
                </c:pt>
                <c:pt idx="3">
                  <c:v>81.63</c:v>
                </c:pt>
                <c:pt idx="4">
                  <c:v>77.36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8C-493F-89FE-8BCAE6DB2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20736"/>
        <c:axId val="1012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110.01</c:v>
                </c:pt>
                <c:pt idx="2">
                  <c:v>111.21</c:v>
                </c:pt>
                <c:pt idx="3">
                  <c:v>111.71</c:v>
                </c:pt>
                <c:pt idx="4">
                  <c:v>110.05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8C-493F-89FE-8BCAE6DB2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20736"/>
        <c:axId val="101222656"/>
      </c:lineChart>
      <c:dateAx>
        <c:axId val="10122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22656"/>
        <c:crosses val="autoZero"/>
        <c:auto val="1"/>
        <c:lblOffset val="100"/>
        <c:baseTimeUnit val="years"/>
      </c:dateAx>
      <c:valAx>
        <c:axId val="101222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2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12.19</c:v>
                </c:pt>
                <c:pt idx="1">
                  <c:v>20.85</c:v>
                </c:pt>
                <c:pt idx="2">
                  <c:v>24.55</c:v>
                </c:pt>
                <c:pt idx="3">
                  <c:v>26.95</c:v>
                </c:pt>
                <c:pt idx="4">
                  <c:v>30.24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D1-4A3B-AA77-378919667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61664"/>
        <c:axId val="10056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39.06</c:v>
                </c:pt>
                <c:pt idx="1">
                  <c:v>46.66</c:v>
                </c:pt>
                <c:pt idx="2">
                  <c:v>47.46</c:v>
                </c:pt>
                <c:pt idx="3">
                  <c:v>48.49</c:v>
                </c:pt>
                <c:pt idx="4">
                  <c:v>48.05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D1-4A3B-AA77-378919667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1664"/>
        <c:axId val="100563584"/>
      </c:lineChart>
      <c:dateAx>
        <c:axId val="10056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63584"/>
        <c:crosses val="autoZero"/>
        <c:auto val="1"/>
        <c:lblOffset val="100"/>
        <c:baseTimeUnit val="years"/>
      </c:dateAx>
      <c:valAx>
        <c:axId val="10056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6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6.56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70-4B27-8AED-AE2ADA158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68544"/>
        <c:axId val="10067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8.8699999999999992</c:v>
                </c:pt>
                <c:pt idx="1">
                  <c:v>9.85</c:v>
                </c:pt>
                <c:pt idx="2">
                  <c:v>9.7100000000000009</c:v>
                </c:pt>
                <c:pt idx="3">
                  <c:v>12.79</c:v>
                </c:pt>
                <c:pt idx="4">
                  <c:v>13.39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70-4B27-8AED-AE2ADA158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8544"/>
        <c:axId val="100670464"/>
      </c:lineChart>
      <c:dateAx>
        <c:axId val="10066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70464"/>
        <c:crosses val="autoZero"/>
        <c:auto val="1"/>
        <c:lblOffset val="100"/>
        <c:baseTimeUnit val="years"/>
      </c:dateAx>
      <c:valAx>
        <c:axId val="10067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6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38.299999999999997</c:v>
                </c:pt>
                <c:pt idx="1">
                  <c:v>58.81</c:v>
                </c:pt>
                <c:pt idx="2">
                  <c:v>89.77</c:v>
                </c:pt>
                <c:pt idx="3">
                  <c:v>125.21</c:v>
                </c:pt>
                <c:pt idx="4">
                  <c:v>166.26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22-4619-AE98-EA365FB36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05792"/>
        <c:axId val="10070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9.56</c:v>
                </c:pt>
                <c:pt idx="1">
                  <c:v>2.8</c:v>
                </c:pt>
                <c:pt idx="2">
                  <c:v>1.93</c:v>
                </c:pt>
                <c:pt idx="3">
                  <c:v>1.72</c:v>
                </c:pt>
                <c:pt idx="4">
                  <c:v>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22-4619-AE98-EA365FB36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05792"/>
        <c:axId val="100707712"/>
      </c:lineChart>
      <c:dateAx>
        <c:axId val="10070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07712"/>
        <c:crosses val="autoZero"/>
        <c:auto val="1"/>
        <c:lblOffset val="100"/>
        <c:baseTimeUnit val="years"/>
      </c:dateAx>
      <c:valAx>
        <c:axId val="100707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0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544.36</c:v>
                </c:pt>
                <c:pt idx="1">
                  <c:v>138.08000000000001</c:v>
                </c:pt>
                <c:pt idx="2">
                  <c:v>131.04</c:v>
                </c:pt>
                <c:pt idx="3">
                  <c:v>125.47</c:v>
                </c:pt>
                <c:pt idx="4">
                  <c:v>117.03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C1-462C-8EC3-87305F960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31136"/>
        <c:axId val="10073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963.24</c:v>
                </c:pt>
                <c:pt idx="1">
                  <c:v>381.53</c:v>
                </c:pt>
                <c:pt idx="2">
                  <c:v>391.54</c:v>
                </c:pt>
                <c:pt idx="3">
                  <c:v>384.34</c:v>
                </c:pt>
                <c:pt idx="4">
                  <c:v>359.47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C1-462C-8EC3-87305F960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31136"/>
        <c:axId val="100733312"/>
      </c:lineChart>
      <c:dateAx>
        <c:axId val="10073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33312"/>
        <c:crosses val="autoZero"/>
        <c:auto val="1"/>
        <c:lblOffset val="100"/>
        <c:baseTimeUnit val="years"/>
      </c:dateAx>
      <c:valAx>
        <c:axId val="100733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3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979.02</c:v>
                </c:pt>
                <c:pt idx="1">
                  <c:v>951.66</c:v>
                </c:pt>
                <c:pt idx="2">
                  <c:v>964.97</c:v>
                </c:pt>
                <c:pt idx="3">
                  <c:v>991.23</c:v>
                </c:pt>
                <c:pt idx="4">
                  <c:v>958.38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15-4BCE-A618-5468063D3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92960"/>
        <c:axId val="10138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400.38</c:v>
                </c:pt>
                <c:pt idx="1">
                  <c:v>393.27</c:v>
                </c:pt>
                <c:pt idx="2">
                  <c:v>386.97</c:v>
                </c:pt>
                <c:pt idx="3">
                  <c:v>380.58</c:v>
                </c:pt>
                <c:pt idx="4">
                  <c:v>401.79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15-4BCE-A618-5468063D3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92960"/>
        <c:axId val="101389056"/>
      </c:lineChart>
      <c:dateAx>
        <c:axId val="10079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89056"/>
        <c:crosses val="autoZero"/>
        <c:auto val="1"/>
        <c:lblOffset val="100"/>
        <c:baseTimeUnit val="years"/>
      </c:dateAx>
      <c:valAx>
        <c:axId val="101389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9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64.010000000000005</c:v>
                </c:pt>
                <c:pt idx="1">
                  <c:v>64.83</c:v>
                </c:pt>
                <c:pt idx="2">
                  <c:v>69.069999999999993</c:v>
                </c:pt>
                <c:pt idx="3">
                  <c:v>67.48</c:v>
                </c:pt>
                <c:pt idx="4">
                  <c:v>65.34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64-4D2E-8194-A51A627E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9552"/>
        <c:axId val="10142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96.56</c:v>
                </c:pt>
                <c:pt idx="1">
                  <c:v>100.47</c:v>
                </c:pt>
                <c:pt idx="2">
                  <c:v>101.72</c:v>
                </c:pt>
                <c:pt idx="3">
                  <c:v>102.38</c:v>
                </c:pt>
                <c:pt idx="4">
                  <c:v>100.12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64-4D2E-8194-A51A627E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99552"/>
        <c:axId val="101426304"/>
      </c:lineChart>
      <c:dateAx>
        <c:axId val="10139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26304"/>
        <c:crosses val="autoZero"/>
        <c:auto val="1"/>
        <c:lblOffset val="100"/>
        <c:baseTimeUnit val="years"/>
      </c:dateAx>
      <c:valAx>
        <c:axId val="1014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9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215.05</c:v>
                </c:pt>
                <c:pt idx="1">
                  <c:v>216.45</c:v>
                </c:pt>
                <c:pt idx="2">
                  <c:v>204.14</c:v>
                </c:pt>
                <c:pt idx="3">
                  <c:v>208.68</c:v>
                </c:pt>
                <c:pt idx="4">
                  <c:v>216.09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A-4F3D-82AB-8ED821562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44992"/>
        <c:axId val="10250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177.14</c:v>
                </c:pt>
                <c:pt idx="1">
                  <c:v>169.82</c:v>
                </c:pt>
                <c:pt idx="2">
                  <c:v>168.2</c:v>
                </c:pt>
                <c:pt idx="3">
                  <c:v>168.67</c:v>
                </c:pt>
                <c:pt idx="4">
                  <c:v>174.97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FA-4F3D-82AB-8ED821562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44992"/>
        <c:axId val="102503936"/>
      </c:lineChart>
      <c:dateAx>
        <c:axId val="10144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03936"/>
        <c:crosses val="autoZero"/>
        <c:auto val="1"/>
        <c:lblOffset val="100"/>
        <c:baseTimeUnit val="years"/>
      </c:dateAx>
      <c:valAx>
        <c:axId val="10250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4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兵庫県　香美町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A6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18176</v>
      </c>
      <c r="AM8" s="70"/>
      <c r="AN8" s="70"/>
      <c r="AO8" s="70"/>
      <c r="AP8" s="70"/>
      <c r="AQ8" s="70"/>
      <c r="AR8" s="70"/>
      <c r="AS8" s="70"/>
      <c r="AT8" s="66">
        <f>データ!$S$6</f>
        <v>368.77</v>
      </c>
      <c r="AU8" s="67"/>
      <c r="AV8" s="67"/>
      <c r="AW8" s="67"/>
      <c r="AX8" s="67"/>
      <c r="AY8" s="67"/>
      <c r="AZ8" s="67"/>
      <c r="BA8" s="67"/>
      <c r="BB8" s="69">
        <f>データ!$T$6</f>
        <v>49.29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55.53</v>
      </c>
      <c r="J10" s="67"/>
      <c r="K10" s="67"/>
      <c r="L10" s="67"/>
      <c r="M10" s="67"/>
      <c r="N10" s="67"/>
      <c r="O10" s="68"/>
      <c r="P10" s="69">
        <f>データ!$P$6</f>
        <v>99.71</v>
      </c>
      <c r="Q10" s="69"/>
      <c r="R10" s="69"/>
      <c r="S10" s="69"/>
      <c r="T10" s="69"/>
      <c r="U10" s="69"/>
      <c r="V10" s="69"/>
      <c r="W10" s="70">
        <f>データ!$Q$6</f>
        <v>2538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17973</v>
      </c>
      <c r="AM10" s="70"/>
      <c r="AN10" s="70"/>
      <c r="AO10" s="70"/>
      <c r="AP10" s="70"/>
      <c r="AQ10" s="70"/>
      <c r="AR10" s="70"/>
      <c r="AS10" s="70"/>
      <c r="AT10" s="66">
        <f>データ!$V$6</f>
        <v>150.94</v>
      </c>
      <c r="AU10" s="67"/>
      <c r="AV10" s="67"/>
      <c r="AW10" s="67"/>
      <c r="AX10" s="67"/>
      <c r="AY10" s="67"/>
      <c r="AZ10" s="67"/>
      <c r="BA10" s="67"/>
      <c r="BB10" s="69">
        <f>データ!$W$6</f>
        <v>119.07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118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vaDOpAYrPPZ55xhTUKJtf37yCkc3+i+EEWaANEoecqPM8lKZMXUImcQqXVRmPFIEfuudTx9voq834iCdU+KDDw==" saltValue="Jt0F4awqz1OaiTXskuHK4w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285854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兵庫県　香美町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A6</v>
      </c>
      <c r="M6" s="33" t="str">
        <f t="shared" si="3"/>
        <v>非設置</v>
      </c>
      <c r="N6" s="34" t="str">
        <f t="shared" si="3"/>
        <v>-</v>
      </c>
      <c r="O6" s="34">
        <f t="shared" si="3"/>
        <v>55.53</v>
      </c>
      <c r="P6" s="34">
        <f t="shared" si="3"/>
        <v>99.71</v>
      </c>
      <c r="Q6" s="34">
        <f t="shared" si="3"/>
        <v>2538</v>
      </c>
      <c r="R6" s="34">
        <f t="shared" si="3"/>
        <v>18176</v>
      </c>
      <c r="S6" s="34">
        <f t="shared" si="3"/>
        <v>368.77</v>
      </c>
      <c r="T6" s="34">
        <f t="shared" si="3"/>
        <v>49.29</v>
      </c>
      <c r="U6" s="34">
        <f t="shared" si="3"/>
        <v>17973</v>
      </c>
      <c r="V6" s="34">
        <f t="shared" si="3"/>
        <v>150.94</v>
      </c>
      <c r="W6" s="34">
        <f t="shared" si="3"/>
        <v>119.07</v>
      </c>
      <c r="X6" s="35">
        <f>IF(X7="",NA(),X7)</f>
        <v>73.08</v>
      </c>
      <c r="Y6" s="35">
        <f t="shared" ref="Y6:AG6" si="4">IF(Y7="",NA(),Y7)</f>
        <v>78.459999999999994</v>
      </c>
      <c r="Z6" s="35">
        <f t="shared" si="4"/>
        <v>82.71</v>
      </c>
      <c r="AA6" s="35">
        <f t="shared" si="4"/>
        <v>81.63</v>
      </c>
      <c r="AB6" s="35">
        <f t="shared" si="4"/>
        <v>77.36</v>
      </c>
      <c r="AC6" s="35">
        <f t="shared" si="4"/>
        <v>106.55</v>
      </c>
      <c r="AD6" s="35">
        <f t="shared" si="4"/>
        <v>110.01</v>
      </c>
      <c r="AE6" s="35">
        <f t="shared" si="4"/>
        <v>111.21</v>
      </c>
      <c r="AF6" s="35">
        <f t="shared" si="4"/>
        <v>111.71</v>
      </c>
      <c r="AG6" s="35">
        <f t="shared" si="4"/>
        <v>110.05</v>
      </c>
      <c r="AH6" s="34" t="str">
        <f>IF(AH7="","",IF(AH7="-","【-】","【"&amp;SUBSTITUTE(TEXT(AH7,"#,##0.00"),"-","△")&amp;"】"))</f>
        <v>【113.39】</v>
      </c>
      <c r="AI6" s="35">
        <f>IF(AI7="",NA(),AI7)</f>
        <v>38.299999999999997</v>
      </c>
      <c r="AJ6" s="35">
        <f t="shared" ref="AJ6:AR6" si="5">IF(AJ7="",NA(),AJ7)</f>
        <v>58.81</v>
      </c>
      <c r="AK6" s="35">
        <f t="shared" si="5"/>
        <v>89.77</v>
      </c>
      <c r="AL6" s="35">
        <f t="shared" si="5"/>
        <v>125.21</v>
      </c>
      <c r="AM6" s="35">
        <f t="shared" si="5"/>
        <v>166.26</v>
      </c>
      <c r="AN6" s="35">
        <f t="shared" si="5"/>
        <v>9.56</v>
      </c>
      <c r="AO6" s="35">
        <f t="shared" si="5"/>
        <v>2.8</v>
      </c>
      <c r="AP6" s="35">
        <f t="shared" si="5"/>
        <v>1.93</v>
      </c>
      <c r="AQ6" s="35">
        <f t="shared" si="5"/>
        <v>1.72</v>
      </c>
      <c r="AR6" s="35">
        <f t="shared" si="5"/>
        <v>2.64</v>
      </c>
      <c r="AS6" s="34" t="str">
        <f>IF(AS7="","",IF(AS7="-","【-】","【"&amp;SUBSTITUTE(TEXT(AS7,"#,##0.00"),"-","△")&amp;"】"))</f>
        <v>【0.85】</v>
      </c>
      <c r="AT6" s="35">
        <f>IF(AT7="",NA(),AT7)</f>
        <v>544.36</v>
      </c>
      <c r="AU6" s="35">
        <f t="shared" ref="AU6:BC6" si="6">IF(AU7="",NA(),AU7)</f>
        <v>138.08000000000001</v>
      </c>
      <c r="AV6" s="35">
        <f t="shared" si="6"/>
        <v>131.04</v>
      </c>
      <c r="AW6" s="35">
        <f t="shared" si="6"/>
        <v>125.47</v>
      </c>
      <c r="AX6" s="35">
        <f t="shared" si="6"/>
        <v>117.03</v>
      </c>
      <c r="AY6" s="35">
        <f t="shared" si="6"/>
        <v>963.24</v>
      </c>
      <c r="AZ6" s="35">
        <f t="shared" si="6"/>
        <v>381.53</v>
      </c>
      <c r="BA6" s="35">
        <f t="shared" si="6"/>
        <v>391.54</v>
      </c>
      <c r="BB6" s="35">
        <f t="shared" si="6"/>
        <v>384.34</v>
      </c>
      <c r="BC6" s="35">
        <f t="shared" si="6"/>
        <v>359.47</v>
      </c>
      <c r="BD6" s="34" t="str">
        <f>IF(BD7="","",IF(BD7="-","【-】","【"&amp;SUBSTITUTE(TEXT(BD7,"#,##0.00"),"-","△")&amp;"】"))</f>
        <v>【264.34】</v>
      </c>
      <c r="BE6" s="35">
        <f>IF(BE7="",NA(),BE7)</f>
        <v>979.02</v>
      </c>
      <c r="BF6" s="35">
        <f t="shared" ref="BF6:BN6" si="7">IF(BF7="",NA(),BF7)</f>
        <v>951.66</v>
      </c>
      <c r="BG6" s="35">
        <f t="shared" si="7"/>
        <v>964.97</v>
      </c>
      <c r="BH6" s="35">
        <f t="shared" si="7"/>
        <v>991.23</v>
      </c>
      <c r="BI6" s="35">
        <f t="shared" si="7"/>
        <v>958.38</v>
      </c>
      <c r="BJ6" s="35">
        <f t="shared" si="7"/>
        <v>400.38</v>
      </c>
      <c r="BK6" s="35">
        <f t="shared" si="7"/>
        <v>393.27</v>
      </c>
      <c r="BL6" s="35">
        <f t="shared" si="7"/>
        <v>386.97</v>
      </c>
      <c r="BM6" s="35">
        <f t="shared" si="7"/>
        <v>380.58</v>
      </c>
      <c r="BN6" s="35">
        <f t="shared" si="7"/>
        <v>401.79</v>
      </c>
      <c r="BO6" s="34" t="str">
        <f>IF(BO7="","",IF(BO7="-","【-】","【"&amp;SUBSTITUTE(TEXT(BO7,"#,##0.00"),"-","△")&amp;"】"))</f>
        <v>【274.27】</v>
      </c>
      <c r="BP6" s="35">
        <f>IF(BP7="",NA(),BP7)</f>
        <v>64.010000000000005</v>
      </c>
      <c r="BQ6" s="35">
        <f t="shared" ref="BQ6:BY6" si="8">IF(BQ7="",NA(),BQ7)</f>
        <v>64.83</v>
      </c>
      <c r="BR6" s="35">
        <f t="shared" si="8"/>
        <v>69.069999999999993</v>
      </c>
      <c r="BS6" s="35">
        <f t="shared" si="8"/>
        <v>67.48</v>
      </c>
      <c r="BT6" s="35">
        <f t="shared" si="8"/>
        <v>65.34</v>
      </c>
      <c r="BU6" s="35">
        <f t="shared" si="8"/>
        <v>96.56</v>
      </c>
      <c r="BV6" s="35">
        <f t="shared" si="8"/>
        <v>100.47</v>
      </c>
      <c r="BW6" s="35">
        <f t="shared" si="8"/>
        <v>101.72</v>
      </c>
      <c r="BX6" s="35">
        <f t="shared" si="8"/>
        <v>102.38</v>
      </c>
      <c r="BY6" s="35">
        <f t="shared" si="8"/>
        <v>100.12</v>
      </c>
      <c r="BZ6" s="34" t="str">
        <f>IF(BZ7="","",IF(BZ7="-","【-】","【"&amp;SUBSTITUTE(TEXT(BZ7,"#,##0.00"),"-","△")&amp;"】"))</f>
        <v>【104.36】</v>
      </c>
      <c r="CA6" s="35">
        <f>IF(CA7="",NA(),CA7)</f>
        <v>215.05</v>
      </c>
      <c r="CB6" s="35">
        <f t="shared" ref="CB6:CJ6" si="9">IF(CB7="",NA(),CB7)</f>
        <v>216.45</v>
      </c>
      <c r="CC6" s="35">
        <f t="shared" si="9"/>
        <v>204.14</v>
      </c>
      <c r="CD6" s="35">
        <f t="shared" si="9"/>
        <v>208.68</v>
      </c>
      <c r="CE6" s="35">
        <f t="shared" si="9"/>
        <v>216.09</v>
      </c>
      <c r="CF6" s="35">
        <f t="shared" si="9"/>
        <v>177.14</v>
      </c>
      <c r="CG6" s="35">
        <f t="shared" si="9"/>
        <v>169.82</v>
      </c>
      <c r="CH6" s="35">
        <f t="shared" si="9"/>
        <v>168.2</v>
      </c>
      <c r="CI6" s="35">
        <f t="shared" si="9"/>
        <v>168.67</v>
      </c>
      <c r="CJ6" s="35">
        <f t="shared" si="9"/>
        <v>174.97</v>
      </c>
      <c r="CK6" s="34" t="str">
        <f>IF(CK7="","",IF(CK7="-","【-】","【"&amp;SUBSTITUTE(TEXT(CK7,"#,##0.00"),"-","△")&amp;"】"))</f>
        <v>【165.71】</v>
      </c>
      <c r="CL6" s="35">
        <f>IF(CL7="",NA(),CL7)</f>
        <v>59.09</v>
      </c>
      <c r="CM6" s="35">
        <f t="shared" ref="CM6:CU6" si="10">IF(CM7="",NA(),CM7)</f>
        <v>58.1</v>
      </c>
      <c r="CN6" s="35">
        <f t="shared" si="10"/>
        <v>46.64</v>
      </c>
      <c r="CO6" s="35">
        <f t="shared" si="10"/>
        <v>54.87</v>
      </c>
      <c r="CP6" s="35">
        <f t="shared" si="10"/>
        <v>52.83</v>
      </c>
      <c r="CQ6" s="35">
        <f t="shared" si="10"/>
        <v>55.64</v>
      </c>
      <c r="CR6" s="35">
        <f t="shared" si="10"/>
        <v>55.13</v>
      </c>
      <c r="CS6" s="35">
        <f t="shared" si="10"/>
        <v>54.77</v>
      </c>
      <c r="CT6" s="35">
        <f t="shared" si="10"/>
        <v>54.92</v>
      </c>
      <c r="CU6" s="35">
        <f t="shared" si="10"/>
        <v>55.63</v>
      </c>
      <c r="CV6" s="34" t="str">
        <f>IF(CV7="","",IF(CV7="-","【-】","【"&amp;SUBSTITUTE(TEXT(CV7,"#,##0.00"),"-","△")&amp;"】"))</f>
        <v>【60.41】</v>
      </c>
      <c r="CW6" s="35">
        <f>IF(CW7="",NA(),CW7)</f>
        <v>82.21</v>
      </c>
      <c r="CX6" s="35">
        <f t="shared" ref="CX6:DF6" si="11">IF(CX7="",NA(),CX7)</f>
        <v>82.2</v>
      </c>
      <c r="CY6" s="35">
        <f t="shared" si="11"/>
        <v>81.459999999999994</v>
      </c>
      <c r="CZ6" s="35">
        <f t="shared" si="11"/>
        <v>82.86</v>
      </c>
      <c r="DA6" s="35">
        <f t="shared" si="11"/>
        <v>83.64</v>
      </c>
      <c r="DB6" s="35">
        <f t="shared" si="11"/>
        <v>83.09</v>
      </c>
      <c r="DC6" s="35">
        <f t="shared" si="11"/>
        <v>83</v>
      </c>
      <c r="DD6" s="35">
        <f t="shared" si="11"/>
        <v>82.89</v>
      </c>
      <c r="DE6" s="35">
        <f t="shared" si="11"/>
        <v>82.66</v>
      </c>
      <c r="DF6" s="35">
        <f t="shared" si="11"/>
        <v>82.04</v>
      </c>
      <c r="DG6" s="34" t="str">
        <f>IF(DG7="","",IF(DG7="-","【-】","【"&amp;SUBSTITUTE(TEXT(DG7,"#,##0.00"),"-","△")&amp;"】"))</f>
        <v>【89.93】</v>
      </c>
      <c r="DH6" s="35">
        <f>IF(DH7="",NA(),DH7)</f>
        <v>12.19</v>
      </c>
      <c r="DI6" s="35">
        <f t="shared" ref="DI6:DQ6" si="12">IF(DI7="",NA(),DI7)</f>
        <v>20.85</v>
      </c>
      <c r="DJ6" s="35">
        <f t="shared" si="12"/>
        <v>24.55</v>
      </c>
      <c r="DK6" s="35">
        <f t="shared" si="12"/>
        <v>26.95</v>
      </c>
      <c r="DL6" s="35">
        <f t="shared" si="12"/>
        <v>30.24</v>
      </c>
      <c r="DM6" s="35">
        <f t="shared" si="12"/>
        <v>39.06</v>
      </c>
      <c r="DN6" s="35">
        <f t="shared" si="12"/>
        <v>46.66</v>
      </c>
      <c r="DO6" s="35">
        <f t="shared" si="12"/>
        <v>47.46</v>
      </c>
      <c r="DP6" s="35">
        <f t="shared" si="12"/>
        <v>48.49</v>
      </c>
      <c r="DQ6" s="35">
        <f t="shared" si="12"/>
        <v>48.05</v>
      </c>
      <c r="DR6" s="34" t="str">
        <f>IF(DR7="","",IF(DR7="-","【-】","【"&amp;SUBSTITUTE(TEXT(DR7,"#,##0.00"),"-","△")&amp;"】"))</f>
        <v>【48.12】</v>
      </c>
      <c r="DS6" s="35">
        <f>IF(DS7="",NA(),DS7)</f>
        <v>0.67</v>
      </c>
      <c r="DT6" s="35">
        <f t="shared" ref="DT6:EB6" si="13">IF(DT7="",NA(),DT7)</f>
        <v>6.56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8.8699999999999992</v>
      </c>
      <c r="DY6" s="35">
        <f t="shared" si="13"/>
        <v>9.85</v>
      </c>
      <c r="DZ6" s="35">
        <f t="shared" si="13"/>
        <v>9.7100000000000009</v>
      </c>
      <c r="EA6" s="35">
        <f t="shared" si="13"/>
        <v>12.79</v>
      </c>
      <c r="EB6" s="35">
        <f t="shared" si="13"/>
        <v>13.39</v>
      </c>
      <c r="EC6" s="34" t="str">
        <f>IF(EC7="","",IF(EC7="-","【-】","【"&amp;SUBSTITUTE(TEXT(EC7,"#,##0.00"),"-","△")&amp;"】"))</f>
        <v>【15.89】</v>
      </c>
      <c r="ED6" s="35">
        <f>IF(ED7="",NA(),ED7)</f>
        <v>0.34</v>
      </c>
      <c r="EE6" s="34">
        <f t="shared" ref="EE6:EM6" si="14">IF(EE7="",NA(),EE7)</f>
        <v>0</v>
      </c>
      <c r="EF6" s="35">
        <f t="shared" si="14"/>
        <v>0.15</v>
      </c>
      <c r="EG6" s="35">
        <f t="shared" si="14"/>
        <v>0.22</v>
      </c>
      <c r="EH6" s="35">
        <f t="shared" si="14"/>
        <v>0.26</v>
      </c>
      <c r="EI6" s="35">
        <f t="shared" si="14"/>
        <v>0.67</v>
      </c>
      <c r="EJ6" s="35">
        <f t="shared" si="14"/>
        <v>0.66</v>
      </c>
      <c r="EK6" s="35">
        <f t="shared" si="14"/>
        <v>0.99</v>
      </c>
      <c r="EL6" s="35">
        <f t="shared" si="14"/>
        <v>0.71</v>
      </c>
      <c r="EM6" s="35">
        <f t="shared" si="14"/>
        <v>0.54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285854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55.53</v>
      </c>
      <c r="P7" s="38">
        <v>99.71</v>
      </c>
      <c r="Q7" s="38">
        <v>2538</v>
      </c>
      <c r="R7" s="38">
        <v>18176</v>
      </c>
      <c r="S7" s="38">
        <v>368.77</v>
      </c>
      <c r="T7" s="38">
        <v>49.29</v>
      </c>
      <c r="U7" s="38">
        <v>17973</v>
      </c>
      <c r="V7" s="38">
        <v>150.94</v>
      </c>
      <c r="W7" s="38">
        <v>119.07</v>
      </c>
      <c r="X7" s="38">
        <v>73.08</v>
      </c>
      <c r="Y7" s="38">
        <v>78.459999999999994</v>
      </c>
      <c r="Z7" s="38">
        <v>82.71</v>
      </c>
      <c r="AA7" s="38">
        <v>81.63</v>
      </c>
      <c r="AB7" s="38">
        <v>77.36</v>
      </c>
      <c r="AC7" s="38">
        <v>106.55</v>
      </c>
      <c r="AD7" s="38">
        <v>110.01</v>
      </c>
      <c r="AE7" s="38">
        <v>111.21</v>
      </c>
      <c r="AF7" s="38">
        <v>111.71</v>
      </c>
      <c r="AG7" s="38">
        <v>110.05</v>
      </c>
      <c r="AH7" s="38">
        <v>113.39</v>
      </c>
      <c r="AI7" s="38">
        <v>38.299999999999997</v>
      </c>
      <c r="AJ7" s="38">
        <v>58.81</v>
      </c>
      <c r="AK7" s="38">
        <v>89.77</v>
      </c>
      <c r="AL7" s="38">
        <v>125.21</v>
      </c>
      <c r="AM7" s="38">
        <v>166.26</v>
      </c>
      <c r="AN7" s="38">
        <v>9.56</v>
      </c>
      <c r="AO7" s="38">
        <v>2.8</v>
      </c>
      <c r="AP7" s="38">
        <v>1.93</v>
      </c>
      <c r="AQ7" s="38">
        <v>1.72</v>
      </c>
      <c r="AR7" s="38">
        <v>2.64</v>
      </c>
      <c r="AS7" s="38">
        <v>0.85</v>
      </c>
      <c r="AT7" s="38">
        <v>544.36</v>
      </c>
      <c r="AU7" s="38">
        <v>138.08000000000001</v>
      </c>
      <c r="AV7" s="38">
        <v>131.04</v>
      </c>
      <c r="AW7" s="38">
        <v>125.47</v>
      </c>
      <c r="AX7" s="38">
        <v>117.03</v>
      </c>
      <c r="AY7" s="38">
        <v>963.24</v>
      </c>
      <c r="AZ7" s="38">
        <v>381.53</v>
      </c>
      <c r="BA7" s="38">
        <v>391.54</v>
      </c>
      <c r="BB7" s="38">
        <v>384.34</v>
      </c>
      <c r="BC7" s="38">
        <v>359.47</v>
      </c>
      <c r="BD7" s="38">
        <v>264.33999999999997</v>
      </c>
      <c r="BE7" s="38">
        <v>979.02</v>
      </c>
      <c r="BF7" s="38">
        <v>951.66</v>
      </c>
      <c r="BG7" s="38">
        <v>964.97</v>
      </c>
      <c r="BH7" s="38">
        <v>991.23</v>
      </c>
      <c r="BI7" s="38">
        <v>958.38</v>
      </c>
      <c r="BJ7" s="38">
        <v>400.38</v>
      </c>
      <c r="BK7" s="38">
        <v>393.27</v>
      </c>
      <c r="BL7" s="38">
        <v>386.97</v>
      </c>
      <c r="BM7" s="38">
        <v>380.58</v>
      </c>
      <c r="BN7" s="38">
        <v>401.79</v>
      </c>
      <c r="BO7" s="38">
        <v>274.27</v>
      </c>
      <c r="BP7" s="38">
        <v>64.010000000000005</v>
      </c>
      <c r="BQ7" s="38">
        <v>64.83</v>
      </c>
      <c r="BR7" s="38">
        <v>69.069999999999993</v>
      </c>
      <c r="BS7" s="38">
        <v>67.48</v>
      </c>
      <c r="BT7" s="38">
        <v>65.34</v>
      </c>
      <c r="BU7" s="38">
        <v>96.56</v>
      </c>
      <c r="BV7" s="38">
        <v>100.47</v>
      </c>
      <c r="BW7" s="38">
        <v>101.72</v>
      </c>
      <c r="BX7" s="38">
        <v>102.38</v>
      </c>
      <c r="BY7" s="38">
        <v>100.12</v>
      </c>
      <c r="BZ7" s="38">
        <v>104.36</v>
      </c>
      <c r="CA7" s="38">
        <v>215.05</v>
      </c>
      <c r="CB7" s="38">
        <v>216.45</v>
      </c>
      <c r="CC7" s="38">
        <v>204.14</v>
      </c>
      <c r="CD7" s="38">
        <v>208.68</v>
      </c>
      <c r="CE7" s="38">
        <v>216.09</v>
      </c>
      <c r="CF7" s="38">
        <v>177.14</v>
      </c>
      <c r="CG7" s="38">
        <v>169.82</v>
      </c>
      <c r="CH7" s="38">
        <v>168.2</v>
      </c>
      <c r="CI7" s="38">
        <v>168.67</v>
      </c>
      <c r="CJ7" s="38">
        <v>174.97</v>
      </c>
      <c r="CK7" s="38">
        <v>165.71</v>
      </c>
      <c r="CL7" s="38">
        <v>59.09</v>
      </c>
      <c r="CM7" s="38">
        <v>58.1</v>
      </c>
      <c r="CN7" s="38">
        <v>46.64</v>
      </c>
      <c r="CO7" s="38">
        <v>54.87</v>
      </c>
      <c r="CP7" s="38">
        <v>52.83</v>
      </c>
      <c r="CQ7" s="38">
        <v>55.64</v>
      </c>
      <c r="CR7" s="38">
        <v>55.13</v>
      </c>
      <c r="CS7" s="38">
        <v>54.77</v>
      </c>
      <c r="CT7" s="38">
        <v>54.92</v>
      </c>
      <c r="CU7" s="38">
        <v>55.63</v>
      </c>
      <c r="CV7" s="38">
        <v>60.41</v>
      </c>
      <c r="CW7" s="38">
        <v>82.21</v>
      </c>
      <c r="CX7" s="38">
        <v>82.2</v>
      </c>
      <c r="CY7" s="38">
        <v>81.459999999999994</v>
      </c>
      <c r="CZ7" s="38">
        <v>82.86</v>
      </c>
      <c r="DA7" s="38">
        <v>83.64</v>
      </c>
      <c r="DB7" s="38">
        <v>83.09</v>
      </c>
      <c r="DC7" s="38">
        <v>83</v>
      </c>
      <c r="DD7" s="38">
        <v>82.89</v>
      </c>
      <c r="DE7" s="38">
        <v>82.66</v>
      </c>
      <c r="DF7" s="38">
        <v>82.04</v>
      </c>
      <c r="DG7" s="38">
        <v>89.93</v>
      </c>
      <c r="DH7" s="38">
        <v>12.19</v>
      </c>
      <c r="DI7" s="38">
        <v>20.85</v>
      </c>
      <c r="DJ7" s="38">
        <v>24.55</v>
      </c>
      <c r="DK7" s="38">
        <v>26.95</v>
      </c>
      <c r="DL7" s="38">
        <v>30.24</v>
      </c>
      <c r="DM7" s="38">
        <v>39.06</v>
      </c>
      <c r="DN7" s="38">
        <v>46.66</v>
      </c>
      <c r="DO7" s="38">
        <v>47.46</v>
      </c>
      <c r="DP7" s="38">
        <v>48.49</v>
      </c>
      <c r="DQ7" s="38">
        <v>48.05</v>
      </c>
      <c r="DR7" s="38">
        <v>48.12</v>
      </c>
      <c r="DS7" s="38">
        <v>0.67</v>
      </c>
      <c r="DT7" s="38">
        <v>6.56</v>
      </c>
      <c r="DU7" s="38">
        <v>0</v>
      </c>
      <c r="DV7" s="38">
        <v>0</v>
      </c>
      <c r="DW7" s="38">
        <v>0</v>
      </c>
      <c r="DX7" s="38">
        <v>8.8699999999999992</v>
      </c>
      <c r="DY7" s="38">
        <v>9.85</v>
      </c>
      <c r="DZ7" s="38">
        <v>9.7100000000000009</v>
      </c>
      <c r="EA7" s="38">
        <v>12.79</v>
      </c>
      <c r="EB7" s="38">
        <v>13.39</v>
      </c>
      <c r="EC7" s="38">
        <v>15.89</v>
      </c>
      <c r="ED7" s="38">
        <v>0.34</v>
      </c>
      <c r="EE7" s="38">
        <v>0</v>
      </c>
      <c r="EF7" s="38">
        <v>0.15</v>
      </c>
      <c r="EG7" s="38">
        <v>0.22</v>
      </c>
      <c r="EH7" s="38">
        <v>0.26</v>
      </c>
      <c r="EI7" s="38">
        <v>0.67</v>
      </c>
      <c r="EJ7" s="38">
        <v>0.66</v>
      </c>
      <c r="EK7" s="38">
        <v>0.99</v>
      </c>
      <c r="EL7" s="38">
        <v>0.71</v>
      </c>
      <c r="EM7" s="38">
        <v>0.54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香美町_財政課</cp:lastModifiedBy>
  <cp:lastPrinted>2019-02-14T04:35:53Z</cp:lastPrinted>
  <dcterms:created xsi:type="dcterms:W3CDTF">2018-12-03T08:34:56Z</dcterms:created>
  <dcterms:modified xsi:type="dcterms:W3CDTF">2019-02-14T10:20:42Z</dcterms:modified>
  <cp:category/>
</cp:coreProperties>
</file>