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3年度\R3経営比較分析表（水道・病院・下水道・観光施設）\公開用Excel\"/>
    </mc:Choice>
  </mc:AlternateContent>
  <workbookProtection workbookAlgorithmName="SHA-512" workbookHashValue="Qpk1cLAG37AxNe+yniRHuKVSfPcxmuBQANUuAbE5ah89swicVMnSX3rZjA9HG6XJ0kDcKp9tQ4qLFQlgXTyzjg==" workbookSaltValue="eRW/cWiOj58zeQreihrSCg==" workbookSpinCount="100000" lockStructure="1"/>
  <bookViews>
    <workbookView xWindow="-120" yWindow="-120" windowWidth="24240" windowHeight="1314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L8" i="4"/>
  <c r="W8" i="4"/>
  <c r="P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<sst xmlns="http://schemas.openxmlformats.org/spreadsheetml/2006/main" count="231" uniqueCount="117">
  <si>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</si>
  <si>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</si>
  <si>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</si>
  <si>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</si>
  <si>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</si>
  <si>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</si>
  <si>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</si>
  <si>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</si>
  <si>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</si>
  <si>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</si>
  <si>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</si>
  <si>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</si>
  <si>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</si>
  <si>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</si>
  <si>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</si>
  <si>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</si>
  <si>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</si>
  <si>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</si>
  <si>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</si>
  <si>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</si>
  <si>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</si>
  <si>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</si>
  <si>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</si>
  <si>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</si>
  <si>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</si>
  <si>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</si>
  <si>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</si>
  <si>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</si>
  <si>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</si>
  <si>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</si>
  <si>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</si>
  <si>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</si>
  <si>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</si>
  <si>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</si>
  <si>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</si>
  <si>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</si>
  <si>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</si>
  <si>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</si>
  <si>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</si>
  <si>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</si>
  <si>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</si>
  <si>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</si>
  <si>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</si>
  <si>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</si>
  <si>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</si>
  <si>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</si>
  <si>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</si>
  <si>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</si>
  <si>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</si>
  <si>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</si>
  <si>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</si>
  <si>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</si>
  <si>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</si>
  <si>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</si>
  <si>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</si>
  <si>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</si>
  <si>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</si>
  <si>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</si>
  <si>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</si>
  <si>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</si>
  <si>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</si>
  <si>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</si>
  <si>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</si>
  <si>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</si>
  <si>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</si>
  <si>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</si>
  <si>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</si>
  <si>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</si>
  <si>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</si>
  <si>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</si>
  <si>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</si>
  <si>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</si>
  <si>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</si>
  <si>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</si>
  <si>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</si>
  <si>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</si>
  <si>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</si>
  <si>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</si>
  <si>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</si>
  <si>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</si>
  <si>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</si>
  <si>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</si>
  <si>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</si>
  <si>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</si>
  <si>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</si>
  <si>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</si>
  <si>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</si>
  <si>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</si>
  <si>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</si>
  <si>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</si>
  <si>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</si>
  <si>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</si>
  <si>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</si>
  <si>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</si>
  <si>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</si>
  <si>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</si>
  <si>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</si>
  <si>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</si>
  <si>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</si>
  <si>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</si>
  <si>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</si>
  <si>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</si>
  <si>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</si>
  <si>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</si>
  <si>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</si>
  <si>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</si>
  <si>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</si>
  <si>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</si>
  <si>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</si>
  <si>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</si>
  <si>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</si>
  <si>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</si>
  <si>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</si>
  <si>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</si>
  <si>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漁業集落排水事業（1処理区）は供用開始（平成12年4月)から21年が経過したところであるが、有形固定資産減価償却率は37.17％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</si>
  <si>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平成12年4月)から21年が経過したところで、水洗化率は98.74％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</si>
  <si>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経常収支比率は145.29％となり、100％超え（単年度収支が黒字）となっている。今後、分母を構成する経常費用のうち減価償却費が減少する傾向にあることから、比率は増加する見込みである。
　累積欠損金比率は0％となり、類似団体平均、全国平均を下回っている。比率の分子である累積欠損金に影響する純損益は、減価償却費が減少する傾向にあることから、比率は現状を維持することが見込まれる。
　流動比率は10.90％となり、100％を下回っている（令和3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企業債残高対事業規模比率は、一般会計等が負担することが見込まれる企業債残高の割合が減少したが、営業収益が減少した影響から882.00％となり、前年度からは4.56ﾎﾟｲﾝﾄ増加している。
　経費回収率は54.78％となり、100％未満（費用が使用料収入以外（繰入金等）で賄われている）となっていて、類似団体平均、全国平均を上回っている。また、汚水処理原価は409.45円となり、類似団体平均、全国平均と近似している。今後は、令和3年度末で98.74％となっている水洗化率を維持することで、経営の健全性等が確保できるよう努めていきたいと考えている。
</t>
    <rPh sb="174" eb="176">
      <t>ゲンジョウ</t>
    </rPh>
    <rPh sb="177" eb="179">
      <t>イジ</t>
    </rPh>
    <rPh sb="391" eb="393">
      <t>エイギョウ</t>
    </rPh>
    <rPh sb="393" eb="395">
      <t>シュウエキ</t>
    </rPh>
    <rPh sb="396" eb="398">
      <t>ゲンショウ</t>
    </rPh>
    <rPh sb="430" eb="432">
      <t>ゾウカ</t>
    </rPh>
    <rPh sb="545" eb="547">
      <t>キンジ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</si>
</sst>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9E-4467-B9D1-80D6EB3EB4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019E-4467-B9D1-80D6EB3EB4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34.78</c:v>
                </c:pt>
                <c:pt idx="1">
                  <c:v>34.06</c:v>
                </c:pt>
                <c:pt idx="2">
                  <c:v>32.61</c:v>
                </c:pt>
                <c:pt idx="3">
                  <c:v>31.88</c:v>
                </c:pt>
                <c:pt idx="4">
                  <c:v>30.43</c:v>
                </c:pt>
              </c:numCache>
            </c:numRef>
          </c:val>
          <c:extLst>
            <c:ext xmlns:c16="http://schemas.microsoft.com/office/drawing/2014/chart" uri="{C3380CC4-5D6E-409C-BE32-E72D297353CC}">
              <c16:uniqueId val="{00000000-8C90-49F3-87FC-0CF7A7C1DB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8C90-49F3-87FC-0CF7A7C1DB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96.36</c:v>
                </c:pt>
                <c:pt idx="1">
                  <c:v>96.43</c:v>
                </c:pt>
                <c:pt idx="2">
                  <c:v>98.77</c:v>
                </c:pt>
                <c:pt idx="3">
                  <c:v>98.76</c:v>
                </c:pt>
                <c:pt idx="4">
                  <c:v>98.74</c:v>
                </c:pt>
              </c:numCache>
            </c:numRef>
          </c:val>
          <c:extLst>
            <c:ext xmlns:c16="http://schemas.microsoft.com/office/drawing/2014/chart" uri="{C3380CC4-5D6E-409C-BE32-E72D297353CC}">
              <c16:uniqueId val="{00000000-28D2-430C-823C-45DA3F675A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28D2-430C-823C-45DA3F675A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120.87</c:v>
                </c:pt>
                <c:pt idx="1">
                  <c:v>122.58</c:v>
                </c:pt>
                <c:pt idx="2">
                  <c:v>120.75</c:v>
                </c:pt>
                <c:pt idx="3">
                  <c:v>135.47</c:v>
                </c:pt>
                <c:pt idx="4">
                  <c:v>145.29</c:v>
                </c:pt>
              </c:numCache>
            </c:numRef>
          </c:val>
          <c:extLst>
            <c:ext xmlns:c16="http://schemas.microsoft.com/office/drawing/2014/chart" uri="{C3380CC4-5D6E-409C-BE32-E72D297353CC}">
              <c16:uniqueId val="{00000000-33A2-4B54-A6DC-6B9BABDD3F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99.09</c:v>
                </c:pt>
                <c:pt idx="1">
                  <c:v>101.36</c:v>
                </c:pt>
                <c:pt idx="2">
                  <c:v>99.33</c:v>
                </c:pt>
                <c:pt idx="3">
                  <c:v>101.18</c:v>
                </c:pt>
                <c:pt idx="4">
                  <c:v>99.89</c:v>
                </c:pt>
              </c:numCache>
            </c:numRef>
          </c:val>
          <c:smooth val="0"/>
          <c:extLst>
            <c:ext xmlns:c16="http://schemas.microsoft.com/office/drawing/2014/chart" uri="{C3380CC4-5D6E-409C-BE32-E72D297353CC}">
              <c16:uniqueId val="{00000001-33A2-4B54-A6DC-6B9BABDD3F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24.39</c:v>
                </c:pt>
                <c:pt idx="1">
                  <c:v>28.36</c:v>
                </c:pt>
                <c:pt idx="2">
                  <c:v>31.95</c:v>
                </c:pt>
                <c:pt idx="3">
                  <c:v>34.99</c:v>
                </c:pt>
                <c:pt idx="4">
                  <c:v>37.17</c:v>
                </c:pt>
              </c:numCache>
            </c:numRef>
          </c:val>
          <c:extLst>
            <c:ext xmlns:c16="http://schemas.microsoft.com/office/drawing/2014/chart" uri="{C3380CC4-5D6E-409C-BE32-E72D297353CC}">
              <c16:uniqueId val="{00000000-4FF4-4F07-AFAB-E21734D2BE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33.380000000000003</c:v>
                </c:pt>
                <c:pt idx="1">
                  <c:v>30.26</c:v>
                </c:pt>
                <c:pt idx="2">
                  <c:v>28.97</c:v>
                </c:pt>
                <c:pt idx="3">
                  <c:v>20.14</c:v>
                </c:pt>
                <c:pt idx="4">
                  <c:v>23.17</c:v>
                </c:pt>
              </c:numCache>
            </c:numRef>
          </c:val>
          <c:smooth val="0"/>
          <c:extLst>
            <c:ext xmlns:c16="http://schemas.microsoft.com/office/drawing/2014/chart" uri="{C3380CC4-5D6E-409C-BE32-E72D297353CC}">
              <c16:uniqueId val="{00000001-4FF4-4F07-AFAB-E21734D2BE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7B-41AA-9BE7-C07DC46D7F9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57B-41AA-9BE7-C07DC46D7F9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453.57</c:v>
                </c:pt>
                <c:pt idx="1">
                  <c:v>335.91</c:v>
                </c:pt>
                <c:pt idx="2">
                  <c:v>217.33</c:v>
                </c:pt>
                <c:pt idx="3">
                  <c:v>50.9</c:v>
                </c:pt>
                <c:pt idx="4" formatCode="#,##0.00;&quot;△&quot;#,##0.00">
                  <c:v>0</c:v>
                </c:pt>
              </c:numCache>
            </c:numRef>
          </c:val>
          <c:extLst>
            <c:ext xmlns:c16="http://schemas.microsoft.com/office/drawing/2014/chart" uri="{C3380CC4-5D6E-409C-BE32-E72D297353CC}">
              <c16:uniqueId val="{00000000-E01F-40DE-A858-E971C2724C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295.20999999999998</c:v>
                </c:pt>
                <c:pt idx="1">
                  <c:v>221.05</c:v>
                </c:pt>
                <c:pt idx="2">
                  <c:v>210</c:v>
                </c:pt>
                <c:pt idx="3">
                  <c:v>140.63</c:v>
                </c:pt>
                <c:pt idx="4">
                  <c:v>163.84</c:v>
                </c:pt>
              </c:numCache>
            </c:numRef>
          </c:val>
          <c:smooth val="0"/>
          <c:extLst>
            <c:ext xmlns:c16="http://schemas.microsoft.com/office/drawing/2014/chart" uri="{C3380CC4-5D6E-409C-BE32-E72D297353CC}">
              <c16:uniqueId val="{00000001-E01F-40DE-A858-E971C2724C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6.34</c:v>
                </c:pt>
                <c:pt idx="1">
                  <c:v>9.9600000000000009</c:v>
                </c:pt>
                <c:pt idx="2">
                  <c:v>8.89</c:v>
                </c:pt>
                <c:pt idx="3">
                  <c:v>38.299999999999997</c:v>
                </c:pt>
                <c:pt idx="4">
                  <c:v>10.9</c:v>
                </c:pt>
              </c:numCache>
            </c:numRef>
          </c:val>
          <c:extLst>
            <c:ext xmlns:c16="http://schemas.microsoft.com/office/drawing/2014/chart" uri="{C3380CC4-5D6E-409C-BE32-E72D297353CC}">
              <c16:uniqueId val="{00000000-01B6-481D-9C2E-B77554526B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90.89</c:v>
                </c:pt>
                <c:pt idx="1">
                  <c:v>80.95</c:v>
                </c:pt>
                <c:pt idx="2">
                  <c:v>62.55</c:v>
                </c:pt>
                <c:pt idx="3">
                  <c:v>56.53</c:v>
                </c:pt>
                <c:pt idx="4">
                  <c:v>59.66</c:v>
                </c:pt>
              </c:numCache>
            </c:numRef>
          </c:val>
          <c:smooth val="0"/>
          <c:extLst>
            <c:ext xmlns:c16="http://schemas.microsoft.com/office/drawing/2014/chart" uri="{C3380CC4-5D6E-409C-BE32-E72D297353CC}">
              <c16:uniqueId val="{00000001-01B6-481D-9C2E-B77554526B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936.29</c:v>
                </c:pt>
                <c:pt idx="1">
                  <c:v>953.22</c:v>
                </c:pt>
                <c:pt idx="2">
                  <c:v>915.02</c:v>
                </c:pt>
                <c:pt idx="3">
                  <c:v>877.44</c:v>
                </c:pt>
                <c:pt idx="4">
                  <c:v>882</c:v>
                </c:pt>
              </c:numCache>
            </c:numRef>
          </c:val>
          <c:extLst>
            <c:ext xmlns:c16="http://schemas.microsoft.com/office/drawing/2014/chart" uri="{C3380CC4-5D6E-409C-BE32-E72D297353CC}">
              <c16:uniqueId val="{00000000-31A4-46AA-8673-F81236E330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31A4-46AA-8673-F81236E330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60.51</c:v>
                </c:pt>
                <c:pt idx="1">
                  <c:v>58</c:v>
                </c:pt>
                <c:pt idx="2">
                  <c:v>45.58</c:v>
                </c:pt>
                <c:pt idx="3">
                  <c:v>59.83</c:v>
                </c:pt>
                <c:pt idx="4">
                  <c:v>54.78</c:v>
                </c:pt>
              </c:numCache>
            </c:numRef>
          </c:val>
          <c:extLst>
            <c:ext xmlns:c16="http://schemas.microsoft.com/office/drawing/2014/chart" uri="{C3380CC4-5D6E-409C-BE32-E72D297353CC}">
              <c16:uniqueId val="{00000000-B4D3-43A4-9A50-D722D6D95F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B4D3-43A4-9A50-D722D6D95F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372.14</c:v>
                </c:pt>
                <c:pt idx="1">
                  <c:v>387.42</c:v>
                </c:pt>
                <c:pt idx="2">
                  <c:v>494.72</c:v>
                </c:pt>
                <c:pt idx="3">
                  <c:v>375.24</c:v>
                </c:pt>
                <c:pt idx="4">
                  <c:v>409.45</c:v>
                </c:pt>
              </c:numCache>
            </c:numRef>
          </c:val>
          <c:extLst>
            <c:ext xmlns:c16="http://schemas.microsoft.com/office/drawing/2014/chart" uri="{C3380CC4-5D6E-409C-BE32-E72D297353CC}">
              <c16:uniqueId val="{00000000-440A-4205-833D-D73C275476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440A-4205-833D-D73C275476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兵庫県　香美町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16452</v>
      </c>
      <c r="AM8" s="42"/>
      <c r="AN8" s="42"/>
      <c r="AO8" s="42"/>
      <c r="AP8" s="42"/>
      <c r="AQ8" s="42"/>
      <c r="AR8" s="42"/>
      <c r="AS8" s="42"/>
      <c r="AT8" s="35">
        <f>データ!T6</f>
        <v>368.77</v>
      </c>
      <c r="AU8" s="35"/>
      <c r="AV8" s="35"/>
      <c r="AW8" s="35"/>
      <c r="AX8" s="35"/>
      <c r="AY8" s="35"/>
      <c r="AZ8" s="35"/>
      <c r="BA8" s="35"/>
      <c r="BB8" s="35">
        <f>データ!U6</f>
        <v>44.61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49.78</v>
      </c>
      <c r="J10" s="35"/>
      <c r="K10" s="35"/>
      <c r="L10" s="35"/>
      <c r="M10" s="35"/>
      <c r="N10" s="35"/>
      <c r="O10" s="35"/>
      <c r="P10" s="35">
        <f>データ!P6</f>
        <v>0.98</v>
      </c>
      <c r="Q10" s="35"/>
      <c r="R10" s="35"/>
      <c r="S10" s="35"/>
      <c r="T10" s="35"/>
      <c r="U10" s="35"/>
      <c r="V10" s="35"/>
      <c r="W10" s="35">
        <f>データ!Q6</f>
        <v>89.03</v>
      </c>
      <c r="X10" s="35"/>
      <c r="Y10" s="35"/>
      <c r="Z10" s="35"/>
      <c r="AA10" s="35"/>
      <c r="AB10" s="35"/>
      <c r="AC10" s="35"/>
      <c r="AD10" s="42">
        <f>データ!R6</f>
        <v>4503</v>
      </c>
      <c r="AE10" s="42"/>
      <c r="AF10" s="42"/>
      <c r="AG10" s="42"/>
      <c r="AH10" s="42"/>
      <c r="AI10" s="42"/>
      <c r="AJ10" s="42"/>
      <c r="AK10" s="2"/>
      <c r="AL10" s="42">
        <f>データ!V6</f>
        <v>159</v>
      </c>
      <c r="AM10" s="42"/>
      <c r="AN10" s="42"/>
      <c r="AO10" s="42"/>
      <c r="AP10" s="42"/>
      <c r="AQ10" s="42"/>
      <c r="AR10" s="42"/>
      <c r="AS10" s="42"/>
      <c r="AT10" s="35">
        <f>データ!W6</f>
        <v>7.0000000000000007E-2</v>
      </c>
      <c r="AU10" s="35"/>
      <c r="AV10" s="35"/>
      <c r="AW10" s="35"/>
      <c r="AX10" s="35"/>
      <c r="AY10" s="35"/>
      <c r="AZ10" s="35"/>
      <c r="BA10" s="35"/>
      <c r="BB10" s="35">
        <f>データ!X6</f>
        <v>2271.4299999999998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np8mIuR9Fg8+0EvuJISgEQE3DsFhuJxHILi477N6RRpXFS8pWoAJZ3bDiCxrh1Bn0YrU6Zx49Kiyf8AiIS4CVg==" saltValue="fCZ93SjzUVRjDRtR+f6u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285854</v>
      </c>
      <c r="D6" s="19">
        <f t="shared" si="3"/>
        <v>46</v>
      </c>
      <c r="E6" s="19">
        <f t="shared" si="3"/>
        <v>17</v>
      </c>
      <c r="F6" s="19">
        <f t="shared" si="3"/>
        <v>6</v>
      </c>
      <c r="G6" s="19">
        <f t="shared" si="3"/>
        <v>0</v>
      </c>
      <c r="H6" s="19" t="str">
        <f t="shared" si="3"/>
        <v>兵庫県　香美町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49.78</v>
      </c>
      <c r="P6" s="20">
        <f t="shared" si="3"/>
        <v>0.98</v>
      </c>
      <c r="Q6" s="20">
        <f t="shared" si="3"/>
        <v>89.03</v>
      </c>
      <c r="R6" s="20">
        <f t="shared" si="3"/>
        <v>4503</v>
      </c>
      <c r="S6" s="20">
        <f t="shared" si="3"/>
        <v>16452</v>
      </c>
      <c r="T6" s="20">
        <f t="shared" si="3"/>
        <v>368.77</v>
      </c>
      <c r="U6" s="20">
        <f t="shared" si="3"/>
        <v>44.61</v>
      </c>
      <c r="V6" s="20">
        <f t="shared" si="3"/>
        <v>159</v>
      </c>
      <c r="W6" s="20">
        <f t="shared" si="3"/>
        <v>7.0000000000000007E-2</v>
      </c>
      <c r="X6" s="20">
        <f t="shared" si="3"/>
        <v>2271.4299999999998</v>
      </c>
      <c r="Y6" s="21">
        <f>IF(Y7="",NA(),Y7)</f>
        <v>120.87</v>
      </c>
      <c r="Z6" s="21">
        <f t="shared" ref="Z6:AH6" si="4">IF(Z7="",NA(),Z7)</f>
        <v>122.58</v>
      </c>
      <c r="AA6" s="21">
        <f t="shared" si="4"/>
        <v>120.75</v>
      </c>
      <c r="AB6" s="21">
        <f t="shared" si="4"/>
        <v>135.47</v>
      </c>
      <c r="AC6" s="21">
        <f t="shared" si="4"/>
        <v>145.29</v>
      </c>
      <c r="AD6" s="21">
        <f t="shared" si="4"/>
        <v>99.09</v>
      </c>
      <c r="AE6" s="21">
        <f t="shared" si="4"/>
        <v>101.36</v>
      </c>
      <c r="AF6" s="21">
        <f t="shared" si="4"/>
        <v>99.33</v>
      </c>
      <c r="AG6" s="21">
        <f t="shared" si="4"/>
        <v>101.18</v>
      </c>
      <c r="AH6" s="21">
        <f t="shared" si="4"/>
        <v>99.89</v>
      </c>
      <c r="AI6" s="20" t="str">
        <f>IF(AI7="","",IF(AI7="-","【-】","【"&amp;SUBSTITUTE(TEXT(AI7,"#,##0.00"),"-","△")&amp;"】"))</f>
        <v>【98.64】</v>
      </c>
      <c r="AJ6" s="21">
        <f>IF(AJ7="",NA(),AJ7)</f>
        <v>453.57</v>
      </c>
      <c r="AK6" s="21">
        <f t="shared" ref="AK6:AS6" si="5">IF(AK7="",NA(),AK7)</f>
        <v>335.91</v>
      </c>
      <c r="AL6" s="21">
        <f t="shared" si="5"/>
        <v>217.33</v>
      </c>
      <c r="AM6" s="21">
        <f t="shared" si="5"/>
        <v>50.9</v>
      </c>
      <c r="AN6" s="20">
        <f t="shared" si="5"/>
        <v>0</v>
      </c>
      <c r="AO6" s="21">
        <f t="shared" si="5"/>
        <v>295.20999999999998</v>
      </c>
      <c r="AP6" s="21">
        <f t="shared" si="5"/>
        <v>221.05</v>
      </c>
      <c r="AQ6" s="21">
        <f t="shared" si="5"/>
        <v>210</v>
      </c>
      <c r="AR6" s="21">
        <f t="shared" si="5"/>
        <v>140.63</v>
      </c>
      <c r="AS6" s="21">
        <f t="shared" si="5"/>
        <v>163.84</v>
      </c>
      <c r="AT6" s="20" t="str">
        <f>IF(AT7="","",IF(AT7="-","【-】","【"&amp;SUBSTITUTE(TEXT(AT7,"#,##0.00"),"-","△")&amp;"】"))</f>
        <v>【102.08】</v>
      </c>
      <c r="AU6" s="21">
        <f>IF(AU7="",NA(),AU7)</f>
        <v>6.34</v>
      </c>
      <c r="AV6" s="21">
        <f t="shared" ref="AV6:BD6" si="6">IF(AV7="",NA(),AV7)</f>
        <v>9.9600000000000009</v>
      </c>
      <c r="AW6" s="21">
        <f t="shared" si="6"/>
        <v>8.89</v>
      </c>
      <c r="AX6" s="21">
        <f t="shared" si="6"/>
        <v>38.299999999999997</v>
      </c>
      <c r="AY6" s="21">
        <f t="shared" si="6"/>
        <v>10.9</v>
      </c>
      <c r="AZ6" s="21">
        <f t="shared" si="6"/>
        <v>90.89</v>
      </c>
      <c r="BA6" s="21">
        <f t="shared" si="6"/>
        <v>80.95</v>
      </c>
      <c r="BB6" s="21">
        <f t="shared" si="6"/>
        <v>62.55</v>
      </c>
      <c r="BC6" s="21">
        <f t="shared" si="6"/>
        <v>56.53</v>
      </c>
      <c r="BD6" s="21">
        <f t="shared" si="6"/>
        <v>59.66</v>
      </c>
      <c r="BE6" s="20" t="str">
        <f>IF(BE7="","",IF(BE7="-","【-】","【"&amp;SUBSTITUTE(TEXT(BE7,"#,##0.00"),"-","△")&amp;"】"))</f>
        <v>【61.46】</v>
      </c>
      <c r="BF6" s="21">
        <f>IF(BF7="",NA(),BF7)</f>
        <v>936.29</v>
      </c>
      <c r="BG6" s="21">
        <f t="shared" ref="BG6:BO6" si="7">IF(BG7="",NA(),BG7)</f>
        <v>953.22</v>
      </c>
      <c r="BH6" s="21">
        <f t="shared" si="7"/>
        <v>915.02</v>
      </c>
      <c r="BI6" s="21">
        <f t="shared" si="7"/>
        <v>877.44</v>
      </c>
      <c r="BJ6" s="21">
        <f t="shared" si="7"/>
        <v>882</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60.51</v>
      </c>
      <c r="BR6" s="21">
        <f t="shared" ref="BR6:BZ6" si="8">IF(BR7="",NA(),BR7)</f>
        <v>58</v>
      </c>
      <c r="BS6" s="21">
        <f t="shared" si="8"/>
        <v>45.58</v>
      </c>
      <c r="BT6" s="21">
        <f t="shared" si="8"/>
        <v>59.83</v>
      </c>
      <c r="BU6" s="21">
        <f t="shared" si="8"/>
        <v>54.78</v>
      </c>
      <c r="BV6" s="21">
        <f t="shared" si="8"/>
        <v>45.81</v>
      </c>
      <c r="BW6" s="21">
        <f t="shared" si="8"/>
        <v>43.43</v>
      </c>
      <c r="BX6" s="21">
        <f t="shared" si="8"/>
        <v>41.41</v>
      </c>
      <c r="BY6" s="21">
        <f t="shared" si="8"/>
        <v>39.64</v>
      </c>
      <c r="BZ6" s="21">
        <f t="shared" si="8"/>
        <v>40</v>
      </c>
      <c r="CA6" s="20" t="str">
        <f>IF(CA7="","",IF(CA7="-","【-】","【"&amp;SUBSTITUTE(TEXT(CA7,"#,##0.00"),"-","△")&amp;"】"))</f>
        <v>【44.22】</v>
      </c>
      <c r="CB6" s="21">
        <f>IF(CB7="",NA(),CB7)</f>
        <v>372.14</v>
      </c>
      <c r="CC6" s="21">
        <f t="shared" ref="CC6:CK6" si="9">IF(CC7="",NA(),CC7)</f>
        <v>387.42</v>
      </c>
      <c r="CD6" s="21">
        <f t="shared" si="9"/>
        <v>494.72</v>
      </c>
      <c r="CE6" s="21">
        <f t="shared" si="9"/>
        <v>375.24</v>
      </c>
      <c r="CF6" s="21">
        <f t="shared" si="9"/>
        <v>409.45</v>
      </c>
      <c r="CG6" s="21">
        <f t="shared" si="9"/>
        <v>383.92</v>
      </c>
      <c r="CH6" s="21">
        <f t="shared" si="9"/>
        <v>400.44</v>
      </c>
      <c r="CI6" s="21">
        <f t="shared" si="9"/>
        <v>417.56</v>
      </c>
      <c r="CJ6" s="21">
        <f t="shared" si="9"/>
        <v>449.72</v>
      </c>
      <c r="CK6" s="21">
        <f t="shared" si="9"/>
        <v>437.27</v>
      </c>
      <c r="CL6" s="20" t="str">
        <f>IF(CL7="","",IF(CL7="-","【-】","【"&amp;SUBSTITUTE(TEXT(CL7,"#,##0.00"),"-","△")&amp;"】"))</f>
        <v>【392.85】</v>
      </c>
      <c r="CM6" s="21">
        <f>IF(CM7="",NA(),CM7)</f>
        <v>34.78</v>
      </c>
      <c r="CN6" s="21">
        <f t="shared" ref="CN6:CV6" si="10">IF(CN7="",NA(),CN7)</f>
        <v>34.06</v>
      </c>
      <c r="CO6" s="21">
        <f t="shared" si="10"/>
        <v>32.61</v>
      </c>
      <c r="CP6" s="21">
        <f t="shared" si="10"/>
        <v>31.88</v>
      </c>
      <c r="CQ6" s="21">
        <f t="shared" si="10"/>
        <v>30.43</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96.36</v>
      </c>
      <c r="CY6" s="21">
        <f t="shared" ref="CY6:DG6" si="11">IF(CY7="",NA(),CY7)</f>
        <v>96.43</v>
      </c>
      <c r="CZ6" s="21">
        <f t="shared" si="11"/>
        <v>98.77</v>
      </c>
      <c r="DA6" s="21">
        <f t="shared" si="11"/>
        <v>98.76</v>
      </c>
      <c r="DB6" s="21">
        <f t="shared" si="11"/>
        <v>98.74</v>
      </c>
      <c r="DC6" s="21">
        <f t="shared" si="11"/>
        <v>79.98</v>
      </c>
      <c r="DD6" s="21">
        <f t="shared" si="11"/>
        <v>80.8</v>
      </c>
      <c r="DE6" s="21">
        <f t="shared" si="11"/>
        <v>79.2</v>
      </c>
      <c r="DF6" s="21">
        <f t="shared" si="11"/>
        <v>79.09</v>
      </c>
      <c r="DG6" s="21">
        <f t="shared" si="11"/>
        <v>78.900000000000006</v>
      </c>
      <c r="DH6" s="20" t="str">
        <f>IF(DH7="","",IF(DH7="-","【-】","【"&amp;SUBSTITUTE(TEXT(DH7,"#,##0.00"),"-","△")&amp;"】"))</f>
        <v>【80.63】</v>
      </c>
      <c r="DI6" s="21">
        <f>IF(DI7="",NA(),DI7)</f>
        <v>24.39</v>
      </c>
      <c r="DJ6" s="21">
        <f t="shared" ref="DJ6:DR6" si="12">IF(DJ7="",NA(),DJ7)</f>
        <v>28.36</v>
      </c>
      <c r="DK6" s="21">
        <f t="shared" si="12"/>
        <v>31.95</v>
      </c>
      <c r="DL6" s="21">
        <f t="shared" si="12"/>
        <v>34.99</v>
      </c>
      <c r="DM6" s="21">
        <f t="shared" si="12"/>
        <v>37.17</v>
      </c>
      <c r="DN6" s="21">
        <f t="shared" si="12"/>
        <v>33.380000000000003</v>
      </c>
      <c r="DO6" s="21">
        <f t="shared" si="12"/>
        <v>30.26</v>
      </c>
      <c r="DP6" s="21">
        <f t="shared" si="12"/>
        <v>28.97</v>
      </c>
      <c r="DQ6" s="21">
        <f t="shared" si="12"/>
        <v>20.14</v>
      </c>
      <c r="DR6" s="21">
        <f t="shared" si="12"/>
        <v>23.17</v>
      </c>
      <c r="DS6" s="20" t="str">
        <f>IF(DS7="","",IF(DS7="-","【-】","【"&amp;SUBSTITUTE(TEXT(DS7,"#,##0.00"),"-","△")&amp;"】"))</f>
        <v>【26.28】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8" s="22" customFormat="1" x14ac:dyDescent="0.15">
      <c r="A7" s="14"/>
      <c r="B7" s="23">
        <v>2021</v>
      </c>
      <c r="C7" s="23">
        <v>285854</v>
      </c>
      <c r="D7" s="23">
        <v>46</v>
      </c>
      <c r="E7" s="23">
        <v>17</v>
      </c>
      <c r="F7" s="23">
        <v>6</v>
      </c>
      <c r="G7" s="23">
        <v>0</v>
      </c>
      <c r="H7" s="23" t="s">
        <v>96</v>
      </c>
      <c r="I7" s="23" t="s">
        <v>97</v>
      </c>
      <c r="J7" s="23" t="s">
        <v>98</v>
      </c>
      <c r="K7" s="23" t="s">
        <v>99</v>
      </c>
      <c r="L7" s="23" t="s">
        <v>100</v>
      </c>
      <c r="M7" s="23" t="s">
        <v>101</v>
      </c>
      <c r="N7" s="24" t="s">
        <v>102</v>
      </c>
      <c r="O7" s="24">
        <v>49.78</v>
      </c>
      <c r="P7" s="24">
        <v>0.98</v>
      </c>
      <c r="Q7" s="24">
        <v>89.03</v>
      </c>
      <c r="R7" s="24">
        <v>4503</v>
      </c>
      <c r="S7" s="24">
        <v>16452</v>
      </c>
      <c r="T7" s="24">
        <v>368.77</v>
      </c>
      <c r="U7" s="24">
        <v>44.61</v>
      </c>
      <c r="V7" s="24">
        <v>159</v>
      </c>
      <c r="W7" s="24">
        <v>7.0000000000000007E-2</v>
      </c>
      <c r="X7" s="24">
        <v>2271.4299999999998</v>
      </c>
      <c r="Y7" s="24">
        <v>120.87</v>
      </c>
      <c r="Z7" s="24">
        <v>122.58</v>
      </c>
      <c r="AA7" s="24">
        <v>120.75</v>
      </c>
      <c r="AB7" s="24">
        <v>135.47</v>
      </c>
      <c r="AC7" s="24">
        <v>145.29</v>
      </c>
      <c r="AD7" s="24">
        <v>99.09</v>
      </c>
      <c r="AE7" s="24">
        <v>101.36</v>
      </c>
      <c r="AF7" s="24">
        <v>99.33</v>
      </c>
      <c r="AG7" s="24">
        <v>101.18</v>
      </c>
      <c r="AH7" s="24">
        <v>99.89</v>
      </c>
      <c r="AI7" s="24">
        <v>98.64</v>
      </c>
      <c r="AJ7" s="24">
        <v>453.57</v>
      </c>
      <c r="AK7" s="24">
        <v>335.91</v>
      </c>
      <c r="AL7" s="24">
        <v>217.33</v>
      </c>
      <c r="AM7" s="24">
        <v>50.9</v>
      </c>
      <c r="AN7" s="24">
        <v>0</v>
      </c>
      <c r="AO7" s="24">
        <v>295.20999999999998</v>
      </c>
      <c r="AP7" s="24">
        <v>221.05</v>
      </c>
      <c r="AQ7" s="24">
        <v>210</v>
      </c>
      <c r="AR7" s="24">
        <v>140.63</v>
      </c>
      <c r="AS7" s="24">
        <v>163.84</v>
      </c>
      <c r="AT7" s="24">
        <v>102.08</v>
      </c>
      <c r="AU7" s="24">
        <v>6.34</v>
      </c>
      <c r="AV7" s="24">
        <v>9.9600000000000009</v>
      </c>
      <c r="AW7" s="24">
        <v>8.89</v>
      </c>
      <c r="AX7" s="24">
        <v>38.299999999999997</v>
      </c>
      <c r="AY7" s="24">
        <v>10.9</v>
      </c>
      <c r="AZ7" s="24">
        <v>90.89</v>
      </c>
      <c r="BA7" s="24">
        <v>80.95</v>
      </c>
      <c r="BB7" s="24">
        <v>62.55</v>
      </c>
      <c r="BC7" s="24">
        <v>56.53</v>
      </c>
      <c r="BD7" s="24">
        <v>59.66</v>
      </c>
      <c r="BE7" s="24">
        <v>61.46</v>
      </c>
      <c r="BF7" s="24">
        <v>936.29</v>
      </c>
      <c r="BG7" s="24">
        <v>953.22</v>
      </c>
      <c r="BH7" s="24">
        <v>915.02</v>
      </c>
      <c r="BI7" s="24">
        <v>877.44</v>
      </c>
      <c r="BJ7" s="24">
        <v>882</v>
      </c>
      <c r="BK7" s="24">
        <v>1060.8599999999999</v>
      </c>
      <c r="BL7" s="24">
        <v>1006.65</v>
      </c>
      <c r="BM7" s="24">
        <v>998.42</v>
      </c>
      <c r="BN7" s="24">
        <v>1095.52</v>
      </c>
      <c r="BO7" s="24">
        <v>1056.55</v>
      </c>
      <c r="BP7" s="24">
        <v>974.72</v>
      </c>
      <c r="BQ7" s="24">
        <v>60.51</v>
      </c>
      <c r="BR7" s="24">
        <v>58</v>
      </c>
      <c r="BS7" s="24">
        <v>45.58</v>
      </c>
      <c r="BT7" s="24">
        <v>59.83</v>
      </c>
      <c r="BU7" s="24">
        <v>54.78</v>
      </c>
      <c r="BV7" s="24">
        <v>45.81</v>
      </c>
      <c r="BW7" s="24">
        <v>43.43</v>
      </c>
      <c r="BX7" s="24">
        <v>41.41</v>
      </c>
      <c r="BY7" s="24">
        <v>39.64</v>
      </c>
      <c r="BZ7" s="24">
        <v>40</v>
      </c>
      <c r="CA7" s="24">
        <v>44.22</v>
      </c>
      <c r="CB7" s="24">
        <v>372.14</v>
      </c>
      <c r="CC7" s="24">
        <v>387.42</v>
      </c>
      <c r="CD7" s="24">
        <v>494.72</v>
      </c>
      <c r="CE7" s="24">
        <v>375.24</v>
      </c>
      <c r="CF7" s="24">
        <v>409.45</v>
      </c>
      <c r="CG7" s="24">
        <v>383.92</v>
      </c>
      <c r="CH7" s="24">
        <v>400.44</v>
      </c>
      <c r="CI7" s="24">
        <v>417.56</v>
      </c>
      <c r="CJ7" s="24">
        <v>449.72</v>
      </c>
      <c r="CK7" s="24">
        <v>437.27</v>
      </c>
      <c r="CL7" s="24">
        <v>392.85</v>
      </c>
      <c r="CM7" s="24">
        <v>34.78</v>
      </c>
      <c r="CN7" s="24">
        <v>34.06</v>
      </c>
      <c r="CO7" s="24">
        <v>32.61</v>
      </c>
      <c r="CP7" s="24">
        <v>31.88</v>
      </c>
      <c r="CQ7" s="24">
        <v>30.43</v>
      </c>
      <c r="CR7" s="24">
        <v>33.21</v>
      </c>
      <c r="CS7" s="24">
        <v>32.229999999999997</v>
      </c>
      <c r="CT7" s="24">
        <v>32.479999999999997</v>
      </c>
      <c r="CU7" s="24">
        <v>30.19</v>
      </c>
      <c r="CV7" s="24">
        <v>28.77</v>
      </c>
      <c r="CW7" s="24">
        <v>32.229999999999997</v>
      </c>
      <c r="CX7" s="24">
        <v>96.36</v>
      </c>
      <c r="CY7" s="24">
        <v>96.43</v>
      </c>
      <c r="CZ7" s="24">
        <v>98.77</v>
      </c>
      <c r="DA7" s="24">
        <v>98.76</v>
      </c>
      <c r="DB7" s="24">
        <v>98.74</v>
      </c>
      <c r="DC7" s="24">
        <v>79.98</v>
      </c>
      <c r="DD7" s="24">
        <v>80.8</v>
      </c>
      <c r="DE7" s="24">
        <v>79.2</v>
      </c>
      <c r="DF7" s="24">
        <v>79.09</v>
      </c>
      <c r="DG7" s="24">
        <v>78.900000000000006</v>
      </c>
      <c r="DH7" s="24">
        <v>80.63</v>
      </c>
      <c r="DI7" s="24">
        <v>24.39</v>
      </c>
      <c r="DJ7" s="24">
        <v>28.36</v>
      </c>
      <c r="DK7" s="24">
        <v>31.95</v>
      </c>
      <c r="DL7" s="24">
        <v>34.99</v>
      </c>
      <c r="DM7" s="24">
        <v>37.17</v>
      </c>
      <c r="DN7" s="24">
        <v>33.380000000000003</v>
      </c>
      <c r="DO7" s="24">
        <v>30.26</v>
      </c>
      <c r="DP7" s="24">
        <v>28.97</v>
      </c>
      <c r="DQ7" s="24">
        <v>20.14</v>
      </c>
      <c r="DR7" s="24">
        <v>23.17</v>
      </c>
      <c r="DS7" s="24">
        <v>26.28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0.09</v>
      </c>
      <c r="EK7" s="24">
        <v>0.02</v>
      </c>
      <c r="EL7" s="24">
        <v>0.01</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2023-03-08T09:33:57Z</cp:lastPrinted>
  <dcterms:created xsi:type="dcterms:W3CDTF">2022-12-01T01:38:46Z</dcterms:created>
  <dcterms:modified xsi:type="dcterms:W3CDTF">2023-03-08T09:34:00Z</dcterms:modified>
  <cp:category/>
</cp:coreProperties>
</file>