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yasunori_tanihara\Desktop\（2021.01.15）経営比較分析表（R元決算）について（〆1月27日（水）中）\提出用\"/>
    </mc:Choice>
  </mc:AlternateContent>
  <xr:revisionPtr revIDLastSave="0" documentId="13_ncr:1_{8F69FD10-676D-4094-840D-42F9DFB6D227}" xr6:coauthVersionLast="46" xr6:coauthVersionMax="46" xr10:uidLastSave="{00000000-0000-0000-0000-000000000000}"/>
  <workbookProtection workbookAlgorithmName="SHA-512" workbookHashValue="fF9IvMz7/aJ+JSVxX/S8XigoWjG+HlkB7oOfktNTsD4ezTw7ZspzI6ltWAn/J7d6iF4HVII77M2He2/ph85WVA==" workbookSaltValue="BOWMAS679jrkhZEVKQT9+Q=="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AD8" i="4"/>
  <c r="W8" i="4"/>
  <c r="P8" i="4"/>
  <c r="I8" i="4"/>
  <c r="B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<sst xmlns="http://schemas.openxmlformats.org/spreadsheetml/2006/main" count="231" uniqueCount="117">
  <si>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</si>
  <si>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</si>
  <si>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</si>
  <si>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</si>
  <si>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</si>
  <si>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</si>
  <si>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</si>
  <si>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</si>
  <si>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</si>
  <si>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</si>
  <si>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</si>
  <si>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</si>
  <si>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</si>
  <si>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</si>
  <si>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</si>
  <si>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</si>
  <si>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</si>
  <si>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</si>
  <si>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</si>
  <si>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</si>
  <si>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</si>
  <si>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</si>
  <si>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</si>
  <si>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</si>
  <si>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</si>
  <si>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</si>
  <si>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</si>
  <si>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</si>
  <si>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</si>
  <si>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</si>
  <si>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</si>
  <si>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</si>
  <si>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</si>
  <si>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</si>
  <si>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</si>
  <si>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</si>
  <si>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</si>
  <si>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</si>
  <si>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</si>
  <si>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</si>
  <si>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</si>
  <si>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</si>
  <si>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</si>
  <si>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</si>
  <si>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</si>
  <si>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</si>
  <si>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</si>
  <si>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</si>
  <si>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</si>
  <si>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</si>
  <si>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</si>
  <si>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</si>
  <si>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</si>
  <si>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</si>
  <si>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</si>
  <si>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</si>
  <si>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</si>
  <si>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</si>
  <si>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</si>
  <si>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</si>
  <si>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</si>
  <si>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</si>
  <si>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</si>
  <si>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</si>
  <si>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</si>
  <si>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</si>
  <si>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</si>
  <si>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</si>
  <si>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</si>
  <si>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</si>
  <si>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</si>
  <si>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</si>
  <si>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</si>
  <si>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</si>
  <si>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</si>
  <si>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</si>
  <si>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</si>
  <si>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</si>
  <si>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</si>
  <si>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</si>
  <si>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</si>
  <si>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</si>
  <si>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</si>
  <si>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</si>
  <si>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</si>
  <si>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</si>
  <si>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</si>
  <si>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</si>
  <si>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</si>
  <si>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</si>
  <si>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</si>
  <si>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</si>
  <si>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</si>
  <si>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</si>
  <si>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</si>
  <si>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</si>
  <si>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</si>
  <si>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</si>
  <si>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</si>
  <si>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</si>
  <si>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</si>
  <si>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</si>
  <si>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</si>
  <si>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</si>
  <si>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</si>
  <si>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</si>
  <si>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</si>
  <si>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</si>
  <si>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</si>
  <si>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</si>
  <si>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</si>
  <si>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</si>
  <si>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</si>
  <si>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</si>
  <si>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は117.77％となり、100％超え（単年度収支が黒字）となっている。令和元年度以降は比率の分母を構成する経常費用のうち減価償却費が減少する傾向にあることから、今後も増加することが見込まれる。
　累積欠損金比率は、前年度より36.63ﾎﾟｲﾝﾄ減少したが、平成24年度以前（地方公営企業法適用前）に発行した下水道事業資本費平準化債等の影響から令和元年度で599.65％となり、類似団体平均、全国平均を大幅に上回っている。比率の分子である累積欠損金に影響する純損益は、令和元年度以降は減価償却費が減少する傾向にあることから、比率の増減は横ばいになることが見込まれる。
　流動比率は10.11％となり、100％を大きく下回っている（令和元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企業債残高対事業規模比率は、一般会計等が負担することが見込まれる企業債残高の割合が減少した影響から848.88％となり、前年度からは10.16ﾎﾟｲﾝﾄ増加している。
　経費回収率は100.18％となり、100％超えとなっていて、類似団体平均、全国平均を上回っている。また、汚水処理原価は234.19円となり、類似団体平均、全国平均を上回っている（有収水量1㎥当たりの処理費が高い）。ついては、令和元年度末で88.84％となっている水洗化率や施設利用率（R01で20.71％）の向上による有収水量の増加、使用料収入の確保に向けた取組を、今後も継続して進める必要がある。</t>
    <rPh sb="42" eb="44">
      <t>レイワ</t>
    </rPh>
    <rPh sb="44" eb="45">
      <t>ゲン</t>
    </rPh>
    <rPh sb="178" eb="180">
      <t>レイワ</t>
    </rPh>
    <rPh sb="180" eb="181">
      <t>ゲン</t>
    </rPh>
    <rPh sb="240" eb="242">
      <t>レイワ</t>
    </rPh>
    <rPh sb="242" eb="243">
      <t>ゲン</t>
    </rPh>
    <rPh sb="321" eb="323">
      <t>レイワ</t>
    </rPh>
    <rPh sb="323" eb="324">
      <t>ゲン</t>
    </rPh>
    <rPh sb="565" eb="566">
      <t>コ</t>
    </rPh>
    <rPh sb="656" eb="658">
      <t>レイワ</t>
    </rPh>
    <rPh sb="658" eb="659">
      <t>ゲン</t>
    </rPh>
    <phoneticPr fontId="4"/>
  </si>
  <si>
    <t>　特定環境保全公共下水道事業（7処理区）は供用開始（最初：平成2年1月、最終：平成16年9月)から30年が経過したところであるが、有形固定資産減価償却率は28.38％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</si>
  <si>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2年1月、最終：平成16年9月)から30年が経過したところで、水洗化率は88.84％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</si>
</sst>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FD-48B7-AFAE-D1CF488163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0.04</c:v>
                </c:pt>
              </c:numCache>
            </c:numRef>
          </c:val>
          <c:smooth val="0"/>
          <c:extLst>
            <c:ext xmlns:c16="http://schemas.microsoft.com/office/drawing/2014/chart" uri="{C3380CC4-5D6E-409C-BE32-E72D297353CC}">
              <c16:uniqueId val="{00000001-5FFD-48B7-AFAE-D1CF488163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22.46</c:v>
                </c:pt>
                <c:pt idx="1">
                  <c:v>22.79</c:v>
                </c:pt>
                <c:pt idx="2">
                  <c:v>22.82</c:v>
                </c:pt>
                <c:pt idx="3">
                  <c:v>22.42</c:v>
                </c:pt>
                <c:pt idx="4">
                  <c:v>20.71</c:v>
                </c:pt>
              </c:numCache>
            </c:numRef>
          </c:val>
          <c:extLst>
            <c:ext xmlns:c16="http://schemas.microsoft.com/office/drawing/2014/chart" uri="{C3380CC4-5D6E-409C-BE32-E72D297353CC}">
              <c16:uniqueId val="{00000000-CF2F-4789-A08D-F85BBF9E28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45.68</c:v>
                </c:pt>
              </c:numCache>
            </c:numRef>
          </c:val>
          <c:smooth val="0"/>
          <c:extLst>
            <c:ext xmlns:c16="http://schemas.microsoft.com/office/drawing/2014/chart" uri="{C3380CC4-5D6E-409C-BE32-E72D297353CC}">
              <c16:uniqueId val="{00000001-CF2F-4789-A08D-F85BBF9E28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85.93</c:v>
                </c:pt>
                <c:pt idx="1">
                  <c:v>86.08</c:v>
                </c:pt>
                <c:pt idx="2">
                  <c:v>86.55</c:v>
                </c:pt>
                <c:pt idx="3">
                  <c:v>86.97</c:v>
                </c:pt>
                <c:pt idx="4">
                  <c:v>88.84</c:v>
                </c:pt>
              </c:numCache>
            </c:numRef>
          </c:val>
          <c:extLst>
            <c:ext xmlns:c16="http://schemas.microsoft.com/office/drawing/2014/chart" uri="{C3380CC4-5D6E-409C-BE32-E72D297353CC}">
              <c16:uniqueId val="{00000000-040B-40CD-944C-32E71E0DB4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87.96</c:v>
                </c:pt>
              </c:numCache>
            </c:numRef>
          </c:val>
          <c:smooth val="0"/>
          <c:extLst>
            <c:ext xmlns:c16="http://schemas.microsoft.com/office/drawing/2014/chart" uri="{C3380CC4-5D6E-409C-BE32-E72D297353CC}">
              <c16:uniqueId val="{00000001-040B-40CD-944C-32E71E0DB4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108.14</c:v>
                </c:pt>
                <c:pt idx="1">
                  <c:v>110.17</c:v>
                </c:pt>
                <c:pt idx="2">
                  <c:v>111.61</c:v>
                </c:pt>
                <c:pt idx="3">
                  <c:v>114.48</c:v>
                </c:pt>
                <c:pt idx="4">
                  <c:v>117.77</c:v>
                </c:pt>
              </c:numCache>
            </c:numRef>
          </c:val>
          <c:extLst>
            <c:ext xmlns:c16="http://schemas.microsoft.com/office/drawing/2014/chart" uri="{C3380CC4-5D6E-409C-BE32-E72D297353CC}">
              <c16:uniqueId val="{00000000-D0C2-4033-B724-63DC57121F5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103.34</c:v>
                </c:pt>
              </c:numCache>
            </c:numRef>
          </c:val>
          <c:smooth val="0"/>
          <c:extLst>
            <c:ext xmlns:c16="http://schemas.microsoft.com/office/drawing/2014/chart" uri="{C3380CC4-5D6E-409C-BE32-E72D297353CC}">
              <c16:uniqueId val="{00000001-D0C2-4033-B724-63DC57121F5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13.92</c:v>
                </c:pt>
                <c:pt idx="1">
                  <c:v>18.05</c:v>
                </c:pt>
                <c:pt idx="2">
                  <c:v>21.74</c:v>
                </c:pt>
                <c:pt idx="3">
                  <c:v>25.2</c:v>
                </c:pt>
                <c:pt idx="4">
                  <c:v>28.38</c:v>
                </c:pt>
              </c:numCache>
            </c:numRef>
          </c:val>
          <c:extLst>
            <c:ext xmlns:c16="http://schemas.microsoft.com/office/drawing/2014/chart" uri="{C3380CC4-5D6E-409C-BE32-E72D297353CC}">
              <c16:uniqueId val="{00000000-2B6C-4B33-90DF-E46C76E848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27.82</c:v>
                </c:pt>
              </c:numCache>
            </c:numRef>
          </c:val>
          <c:smooth val="0"/>
          <c:extLst>
            <c:ext xmlns:c16="http://schemas.microsoft.com/office/drawing/2014/chart" uri="{C3380CC4-5D6E-409C-BE32-E72D297353CC}">
              <c16:uniqueId val="{00000001-2B6C-4B33-90DF-E46C76E848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E5-41CE-9B61-0C05A626AA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c:v>0</c:v>
                </c:pt>
              </c:numCache>
            </c:numRef>
          </c:val>
          <c:smooth val="0"/>
          <c:extLst>
            <c:ext xmlns:c16="http://schemas.microsoft.com/office/drawing/2014/chart" uri="{C3380CC4-5D6E-409C-BE32-E72D297353CC}">
              <c16:uniqueId val="{00000001-5AE5-41CE-9B61-0C05A626AA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803.42</c:v>
                </c:pt>
                <c:pt idx="1">
                  <c:v>771.71</c:v>
                </c:pt>
                <c:pt idx="2">
                  <c:v>713.54</c:v>
                </c:pt>
                <c:pt idx="3">
                  <c:v>636.28</c:v>
                </c:pt>
                <c:pt idx="4">
                  <c:v>599.65</c:v>
                </c:pt>
              </c:numCache>
            </c:numRef>
          </c:val>
          <c:extLst>
            <c:ext xmlns:c16="http://schemas.microsoft.com/office/drawing/2014/chart" uri="{C3380CC4-5D6E-409C-BE32-E72D297353CC}">
              <c16:uniqueId val="{00000000-4D29-4456-99C3-D21E9A71F3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29.74</c:v>
                </c:pt>
              </c:numCache>
            </c:numRef>
          </c:val>
          <c:smooth val="0"/>
          <c:extLst>
            <c:ext xmlns:c16="http://schemas.microsoft.com/office/drawing/2014/chart" uri="{C3380CC4-5D6E-409C-BE32-E72D297353CC}">
              <c16:uniqueId val="{00000001-4D29-4456-99C3-D21E9A71F3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2.61</c:v>
                </c:pt>
                <c:pt idx="1">
                  <c:v>1.1100000000000001</c:v>
                </c:pt>
                <c:pt idx="2">
                  <c:v>3.53</c:v>
                </c:pt>
                <c:pt idx="3">
                  <c:v>10.199999999999999</c:v>
                </c:pt>
                <c:pt idx="4">
                  <c:v>10.11</c:v>
                </c:pt>
              </c:numCache>
            </c:numRef>
          </c:val>
          <c:extLst>
            <c:ext xmlns:c16="http://schemas.microsoft.com/office/drawing/2014/chart" uri="{C3380CC4-5D6E-409C-BE32-E72D297353CC}">
              <c16:uniqueId val="{00000000-A7B6-49CB-8179-24EB807A4A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53.44</c:v>
                </c:pt>
              </c:numCache>
            </c:numRef>
          </c:val>
          <c:smooth val="0"/>
          <c:extLst>
            <c:ext xmlns:c16="http://schemas.microsoft.com/office/drawing/2014/chart" uri="{C3380CC4-5D6E-409C-BE32-E72D297353CC}">
              <c16:uniqueId val="{00000001-A7B6-49CB-8179-24EB807A4A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740.09</c:v>
                </c:pt>
                <c:pt idx="1">
                  <c:v>869.3</c:v>
                </c:pt>
                <c:pt idx="2">
                  <c:v>821.06</c:v>
                </c:pt>
                <c:pt idx="3">
                  <c:v>838.72</c:v>
                </c:pt>
                <c:pt idx="4">
                  <c:v>848.88</c:v>
                </c:pt>
              </c:numCache>
            </c:numRef>
          </c:val>
          <c:extLst>
            <c:ext xmlns:c16="http://schemas.microsoft.com/office/drawing/2014/chart" uri="{C3380CC4-5D6E-409C-BE32-E72D297353CC}">
              <c16:uniqueId val="{00000000-8E9E-45DF-A8CC-178C8F07F5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1267.3900000000001</c:v>
                </c:pt>
              </c:numCache>
            </c:numRef>
          </c:val>
          <c:smooth val="0"/>
          <c:extLst>
            <c:ext xmlns:c16="http://schemas.microsoft.com/office/drawing/2014/chart" uri="{C3380CC4-5D6E-409C-BE32-E72D297353CC}">
              <c16:uniqueId val="{00000001-8E9E-45DF-A8CC-178C8F07F5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81.09</c:v>
                </c:pt>
                <c:pt idx="1">
                  <c:v>87.95</c:v>
                </c:pt>
                <c:pt idx="2">
                  <c:v>81.41</c:v>
                </c:pt>
                <c:pt idx="3">
                  <c:v>83.03</c:v>
                </c:pt>
                <c:pt idx="4">
                  <c:v>100.18</c:v>
                </c:pt>
              </c:numCache>
            </c:numRef>
          </c:val>
          <c:extLst>
            <c:ext xmlns:c16="http://schemas.microsoft.com/office/drawing/2014/chart" uri="{C3380CC4-5D6E-409C-BE32-E72D297353CC}">
              <c16:uniqueId val="{00000000-9AF1-4AF3-98A3-7FF58AAE64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84.3</c:v>
                </c:pt>
              </c:numCache>
            </c:numRef>
          </c:val>
          <c:smooth val="0"/>
          <c:extLst>
            <c:ext xmlns:c16="http://schemas.microsoft.com/office/drawing/2014/chart" uri="{C3380CC4-5D6E-409C-BE32-E72D297353CC}">
              <c16:uniqueId val="{00000001-9AF1-4AF3-98A3-7FF58AAE64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287.2</c:v>
                </c:pt>
                <c:pt idx="1">
                  <c:v>264.36</c:v>
                </c:pt>
                <c:pt idx="2">
                  <c:v>286.72000000000003</c:v>
                </c:pt>
                <c:pt idx="3">
                  <c:v>280.8</c:v>
                </c:pt>
                <c:pt idx="4">
                  <c:v>234.19</c:v>
                </c:pt>
              </c:numCache>
            </c:numRef>
          </c:val>
          <c:extLst>
            <c:ext xmlns:c16="http://schemas.microsoft.com/office/drawing/2014/chart" uri="{C3380CC4-5D6E-409C-BE32-E72D297353CC}">
              <c16:uniqueId val="{00000000-896D-4B40-A0A1-4479A971C7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185.47</c:v>
                </c:pt>
              </c:numCache>
            </c:numRef>
          </c:val>
          <c:smooth val="0"/>
          <c:extLst>
            <c:ext xmlns:c16="http://schemas.microsoft.com/office/drawing/2014/chart" uri="{C3380CC4-5D6E-409C-BE32-E72D297353CC}">
              <c16:uniqueId val="{00000001-896D-4B40-A0A1-4479A971C7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兵庫県　香美町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9">
        <f>データ!S6</f>
        <v>17343</v>
      </c>
      <c r="AM8" s="69"/>
      <c r="AN8" s="69"/>
      <c r="AO8" s="69"/>
      <c r="AP8" s="69"/>
      <c r="AQ8" s="69"/>
      <c r="AR8" s="69"/>
      <c r="AS8" s="69"/>
      <c r="AT8" s="68">
        <f>データ!T6</f>
        <v>368.77</v>
      </c>
      <c r="AU8" s="68"/>
      <c r="AV8" s="68"/>
      <c r="AW8" s="68"/>
      <c r="AX8" s="68"/>
      <c r="AY8" s="68"/>
      <c r="AZ8" s="68"/>
      <c r="BA8" s="68"/>
      <c r="BB8" s="68">
        <f>データ!U6</f>
        <v>47.03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46.68</v>
      </c>
      <c r="J10" s="68"/>
      <c r="K10" s="68"/>
      <c r="L10" s="68"/>
      <c r="M10" s="68"/>
      <c r="N10" s="68"/>
      <c r="O10" s="68"/>
      <c r="P10" s="68">
        <f>データ!P6</f>
        <v>44.06</v>
      </c>
      <c r="Q10" s="68"/>
      <c r="R10" s="68"/>
      <c r="S10" s="68"/>
      <c r="T10" s="68"/>
      <c r="U10" s="68"/>
      <c r="V10" s="68"/>
      <c r="W10" s="68">
        <f>データ!Q6</f>
        <v>99.94</v>
      </c>
      <c r="X10" s="68"/>
      <c r="Y10" s="68"/>
      <c r="Z10" s="68"/>
      <c r="AA10" s="68"/>
      <c r="AB10" s="68"/>
      <c r="AC10" s="68"/>
      <c r="AD10" s="69">
        <f>データ!R6</f>
        <v>4503</v>
      </c>
      <c r="AE10" s="69"/>
      <c r="AF10" s="69"/>
      <c r="AG10" s="69"/>
      <c r="AH10" s="69"/>
      <c r="AI10" s="69"/>
      <c r="AJ10" s="69"/>
      <c r="AK10" s="2"/>
      <c r="AL10" s="69">
        <f>データ!V6</f>
        <v>7562</v>
      </c>
      <c r="AM10" s="69"/>
      <c r="AN10" s="69"/>
      <c r="AO10" s="69"/>
      <c r="AP10" s="69"/>
      <c r="AQ10" s="69"/>
      <c r="AR10" s="69"/>
      <c r="AS10" s="69"/>
      <c r="AT10" s="68">
        <f>データ!W6</f>
        <v>4.12</v>
      </c>
      <c r="AU10" s="68"/>
      <c r="AV10" s="68"/>
      <c r="AW10" s="68"/>
      <c r="AX10" s="68"/>
      <c r="AY10" s="68"/>
      <c r="AZ10" s="68"/>
      <c r="BA10" s="68"/>
      <c r="BB10" s="68">
        <f>データ!X6</f>
        <v>1835.44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oDwevScTuqSPq6hh7oqhByDSd9lyu//DpCVV+orCNn8vwibHBt64UGmYSKGlx0Ct7Ra3WllAPy2SP3rhiRJudg==" saltValue="2RZ/IDIM5vXgHaTWNX5wI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285854</v>
      </c>
      <c r="D6" s="33">
        <f t="shared" si="3"/>
        <v>46</v>
      </c>
      <c r="E6" s="33">
        <f t="shared" si="3"/>
        <v>17</v>
      </c>
      <c r="F6" s="33">
        <f t="shared" si="3"/>
        <v>4</v>
      </c>
      <c r="G6" s="33">
        <f t="shared" si="3"/>
        <v>0</v>
      </c>
      <c r="H6" s="33" t="str">
        <f t="shared" si="3"/>
        <v>兵庫県　香美町</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46.68</v>
      </c>
      <c r="P6" s="34">
        <f t="shared" si="3"/>
        <v>44.06</v>
      </c>
      <c r="Q6" s="34">
        <f t="shared" si="3"/>
        <v>99.94</v>
      </c>
      <c r="R6" s="34">
        <f t="shared" si="3"/>
        <v>4503</v>
      </c>
      <c r="S6" s="34">
        <f t="shared" si="3"/>
        <v>17343</v>
      </c>
      <c r="T6" s="34">
        <f t="shared" si="3"/>
        <v>368.77</v>
      </c>
      <c r="U6" s="34">
        <f t="shared" si="3"/>
        <v>47.03</v>
      </c>
      <c r="V6" s="34">
        <f t="shared" si="3"/>
        <v>7562</v>
      </c>
      <c r="W6" s="34">
        <f t="shared" si="3"/>
        <v>4.12</v>
      </c>
      <c r="X6" s="34">
        <f t="shared" si="3"/>
        <v>1835.44</v>
      </c>
      <c r="Y6" s="35">
        <f>IF(Y7="",NA(),Y7)</f>
        <v>108.14</v>
      </c>
      <c r="Z6" s="35">
        <f t="shared" ref="Z6:AH6" si="4">IF(Z7="",NA(),Z7)</f>
        <v>110.17</v>
      </c>
      <c r="AA6" s="35">
        <f t="shared" si="4"/>
        <v>111.61</v>
      </c>
      <c r="AB6" s="35">
        <f t="shared" si="4"/>
        <v>114.48</v>
      </c>
      <c r="AC6" s="35">
        <f t="shared" si="4"/>
        <v>117.77</v>
      </c>
      <c r="AD6" s="35">
        <f t="shared" si="4"/>
        <v>100.94</v>
      </c>
      <c r="AE6" s="35">
        <f t="shared" si="4"/>
        <v>100.85</v>
      </c>
      <c r="AF6" s="35">
        <f t="shared" si="4"/>
        <v>102.13</v>
      </c>
      <c r="AG6" s="35">
        <f t="shared" si="4"/>
        <v>101.72</v>
      </c>
      <c r="AH6" s="35">
        <f t="shared" si="4"/>
        <v>103.34</v>
      </c>
      <c r="AI6" s="34" t="str">
        <f>IF(AI7="","",IF(AI7="-","【-】","【"&amp;SUBSTITUTE(TEXT(AI7,"#,##0.00"),"-","△")&amp;"】"))</f>
        <v>【102.87】</v>
      </c>
      <c r="AJ6" s="35">
        <f>IF(AJ7="",NA(),AJ7)</f>
        <v>803.42</v>
      </c>
      <c r="AK6" s="35">
        <f t="shared" ref="AK6:AS6" si="5">IF(AK7="",NA(),AK7)</f>
        <v>771.71</v>
      </c>
      <c r="AL6" s="35">
        <f t="shared" si="5"/>
        <v>713.54</v>
      </c>
      <c r="AM6" s="35">
        <f t="shared" si="5"/>
        <v>636.28</v>
      </c>
      <c r="AN6" s="35">
        <f t="shared" si="5"/>
        <v>599.65</v>
      </c>
      <c r="AO6" s="35">
        <f t="shared" si="5"/>
        <v>101.85</v>
      </c>
      <c r="AP6" s="35">
        <f t="shared" si="5"/>
        <v>110.77</v>
      </c>
      <c r="AQ6" s="35">
        <f t="shared" si="5"/>
        <v>109.51</v>
      </c>
      <c r="AR6" s="35">
        <f t="shared" si="5"/>
        <v>112.88</v>
      </c>
      <c r="AS6" s="35">
        <f t="shared" si="5"/>
        <v>29.74</v>
      </c>
      <c r="AT6" s="34" t="str">
        <f>IF(AT7="","",IF(AT7="-","【-】","【"&amp;SUBSTITUTE(TEXT(AT7,"#,##0.00"),"-","△")&amp;"】"))</f>
        <v>【76.63】</v>
      </c>
      <c r="AU6" s="35">
        <f>IF(AU7="",NA(),AU7)</f>
        <v>2.61</v>
      </c>
      <c r="AV6" s="35">
        <f t="shared" ref="AV6:BD6" si="6">IF(AV7="",NA(),AV7)</f>
        <v>1.1100000000000001</v>
      </c>
      <c r="AW6" s="35">
        <f t="shared" si="6"/>
        <v>3.53</v>
      </c>
      <c r="AX6" s="35">
        <f t="shared" si="6"/>
        <v>10.199999999999999</v>
      </c>
      <c r="AY6" s="35">
        <f t="shared" si="6"/>
        <v>10.11</v>
      </c>
      <c r="AZ6" s="35">
        <f t="shared" si="6"/>
        <v>49.07</v>
      </c>
      <c r="BA6" s="35">
        <f t="shared" si="6"/>
        <v>46.78</v>
      </c>
      <c r="BB6" s="35">
        <f t="shared" si="6"/>
        <v>47.44</v>
      </c>
      <c r="BC6" s="35">
        <f t="shared" si="6"/>
        <v>49.18</v>
      </c>
      <c r="BD6" s="35">
        <f t="shared" si="6"/>
        <v>53.44</v>
      </c>
      <c r="BE6" s="34" t="str">
        <f>IF(BE7="","",IF(BE7="-","【-】","【"&amp;SUBSTITUTE(TEXT(BE7,"#,##0.00"),"-","△")&amp;"】"))</f>
        <v>【49.61】</v>
      </c>
      <c r="BF6" s="35">
        <f>IF(BF7="",NA(),BF7)</f>
        <v>740.09</v>
      </c>
      <c r="BG6" s="35">
        <f t="shared" ref="BG6:BO6" si="7">IF(BG7="",NA(),BG7)</f>
        <v>869.3</v>
      </c>
      <c r="BH6" s="35">
        <f t="shared" si="7"/>
        <v>821.06</v>
      </c>
      <c r="BI6" s="35">
        <f t="shared" si="7"/>
        <v>838.72</v>
      </c>
      <c r="BJ6" s="35">
        <f t="shared" si="7"/>
        <v>848.88</v>
      </c>
      <c r="BK6" s="35">
        <f t="shared" si="7"/>
        <v>1434.89</v>
      </c>
      <c r="BL6" s="35">
        <f t="shared" si="7"/>
        <v>1298.9100000000001</v>
      </c>
      <c r="BM6" s="35">
        <f t="shared" si="7"/>
        <v>1243.71</v>
      </c>
      <c r="BN6" s="35">
        <f t="shared" si="7"/>
        <v>1194.1500000000001</v>
      </c>
      <c r="BO6" s="35">
        <f t="shared" si="7"/>
        <v>1267.3900000000001</v>
      </c>
      <c r="BP6" s="34" t="str">
        <f>IF(BP7="","",IF(BP7="-","【-】","【"&amp;SUBSTITUTE(TEXT(BP7,"#,##0.00"),"-","△")&amp;"】"))</f>
        <v>【1,218.70】</v>
      </c>
      <c r="BQ6" s="35">
        <f>IF(BQ7="",NA(),BQ7)</f>
        <v>81.09</v>
      </c>
      <c r="BR6" s="35">
        <f t="shared" ref="BR6:BZ6" si="8">IF(BR7="",NA(),BR7)</f>
        <v>87.95</v>
      </c>
      <c r="BS6" s="35">
        <f t="shared" si="8"/>
        <v>81.41</v>
      </c>
      <c r="BT6" s="35">
        <f t="shared" si="8"/>
        <v>83.03</v>
      </c>
      <c r="BU6" s="35">
        <f t="shared" si="8"/>
        <v>100.18</v>
      </c>
      <c r="BV6" s="35">
        <f t="shared" si="8"/>
        <v>66.22</v>
      </c>
      <c r="BW6" s="35">
        <f t="shared" si="8"/>
        <v>69.87</v>
      </c>
      <c r="BX6" s="35">
        <f t="shared" si="8"/>
        <v>74.3</v>
      </c>
      <c r="BY6" s="35">
        <f t="shared" si="8"/>
        <v>72.260000000000005</v>
      </c>
      <c r="BZ6" s="35">
        <f t="shared" si="8"/>
        <v>84.3</v>
      </c>
      <c r="CA6" s="34" t="str">
        <f>IF(CA7="","",IF(CA7="-","【-】","【"&amp;SUBSTITUTE(TEXT(CA7,"#,##0.00"),"-","△")&amp;"】"))</f>
        <v>【74.17】</v>
      </c>
      <c r="CB6" s="35">
        <f>IF(CB7="",NA(),CB7)</f>
        <v>287.2</v>
      </c>
      <c r="CC6" s="35">
        <f t="shared" ref="CC6:CK6" si="9">IF(CC7="",NA(),CC7)</f>
        <v>264.36</v>
      </c>
      <c r="CD6" s="35">
        <f t="shared" si="9"/>
        <v>286.72000000000003</v>
      </c>
      <c r="CE6" s="35">
        <f t="shared" si="9"/>
        <v>280.8</v>
      </c>
      <c r="CF6" s="35">
        <f t="shared" si="9"/>
        <v>234.19</v>
      </c>
      <c r="CG6" s="35">
        <f t="shared" si="9"/>
        <v>246.72</v>
      </c>
      <c r="CH6" s="35">
        <f t="shared" si="9"/>
        <v>234.96</v>
      </c>
      <c r="CI6" s="35">
        <f t="shared" si="9"/>
        <v>221.81</v>
      </c>
      <c r="CJ6" s="35">
        <f t="shared" si="9"/>
        <v>230.02</v>
      </c>
      <c r="CK6" s="35">
        <f t="shared" si="9"/>
        <v>185.47</v>
      </c>
      <c r="CL6" s="34" t="str">
        <f>IF(CL7="","",IF(CL7="-","【-】","【"&amp;SUBSTITUTE(TEXT(CL7,"#,##0.00"),"-","△")&amp;"】"))</f>
        <v>【218.56】</v>
      </c>
      <c r="CM6" s="35">
        <f>IF(CM7="",NA(),CM7)</f>
        <v>22.46</v>
      </c>
      <c r="CN6" s="35">
        <f t="shared" ref="CN6:CV6" si="10">IF(CN7="",NA(),CN7)</f>
        <v>22.79</v>
      </c>
      <c r="CO6" s="35">
        <f t="shared" si="10"/>
        <v>22.82</v>
      </c>
      <c r="CP6" s="35">
        <f t="shared" si="10"/>
        <v>22.42</v>
      </c>
      <c r="CQ6" s="35">
        <f t="shared" si="10"/>
        <v>20.71</v>
      </c>
      <c r="CR6" s="35">
        <f t="shared" si="10"/>
        <v>41.35</v>
      </c>
      <c r="CS6" s="35">
        <f t="shared" si="10"/>
        <v>42.9</v>
      </c>
      <c r="CT6" s="35">
        <f t="shared" si="10"/>
        <v>43.36</v>
      </c>
      <c r="CU6" s="35">
        <f t="shared" si="10"/>
        <v>42.56</v>
      </c>
      <c r="CV6" s="35">
        <f t="shared" si="10"/>
        <v>45.68</v>
      </c>
      <c r="CW6" s="34" t="str">
        <f>IF(CW7="","",IF(CW7="-","【-】","【"&amp;SUBSTITUTE(TEXT(CW7,"#,##0.00"),"-","△")&amp;"】"))</f>
        <v>【42.86】</v>
      </c>
      <c r="CX6" s="35">
        <f>IF(CX7="",NA(),CX7)</f>
        <v>85.93</v>
      </c>
      <c r="CY6" s="35">
        <f t="shared" ref="CY6:DG6" si="11">IF(CY7="",NA(),CY7)</f>
        <v>86.08</v>
      </c>
      <c r="CZ6" s="35">
        <f t="shared" si="11"/>
        <v>86.55</v>
      </c>
      <c r="DA6" s="35">
        <f t="shared" si="11"/>
        <v>86.97</v>
      </c>
      <c r="DB6" s="35">
        <f t="shared" si="11"/>
        <v>88.84</v>
      </c>
      <c r="DC6" s="35">
        <f t="shared" si="11"/>
        <v>82.9</v>
      </c>
      <c r="DD6" s="35">
        <f t="shared" si="11"/>
        <v>83.5</v>
      </c>
      <c r="DE6" s="35">
        <f t="shared" si="11"/>
        <v>83.06</v>
      </c>
      <c r="DF6" s="35">
        <f t="shared" si="11"/>
        <v>83.32</v>
      </c>
      <c r="DG6" s="35">
        <f t="shared" si="11"/>
        <v>87.96</v>
      </c>
      <c r="DH6" s="34" t="str">
        <f>IF(DH7="","",IF(DH7="-","【-】","【"&amp;SUBSTITUTE(TEXT(DH7,"#,##0.00"),"-","△")&amp;"】"))</f>
        <v>【84.20】</v>
      </c>
      <c r="DI6" s="35">
        <f>IF(DI7="",NA(),DI7)</f>
        <v>13.92</v>
      </c>
      <c r="DJ6" s="35">
        <f t="shared" ref="DJ6:DR6" si="12">IF(DJ7="",NA(),DJ7)</f>
        <v>18.05</v>
      </c>
      <c r="DK6" s="35">
        <f t="shared" si="12"/>
        <v>21.74</v>
      </c>
      <c r="DL6" s="35">
        <f t="shared" si="12"/>
        <v>25.2</v>
      </c>
      <c r="DM6" s="35">
        <f t="shared" si="12"/>
        <v>28.38</v>
      </c>
      <c r="DN6" s="35">
        <f t="shared" si="12"/>
        <v>22.79</v>
      </c>
      <c r="DO6" s="35">
        <f t="shared" si="12"/>
        <v>22.77</v>
      </c>
      <c r="DP6" s="35">
        <f t="shared" si="12"/>
        <v>23.93</v>
      </c>
      <c r="DQ6" s="35">
        <f t="shared" si="12"/>
        <v>24.68</v>
      </c>
      <c r="DR6" s="35">
        <f t="shared" si="12"/>
        <v>27.82</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4">
        <f t="shared" si="13"/>
        <v>0</v>
      </c>
      <c r="ED6" s="34" t="str">
        <f>IF(ED7="","",IF(ED7="-","【-】","【"&amp;SUBSTITUTE(TEXT(ED7,"#,##0.00"),"-","△")&amp;"】"))</f>
        <v>【6.20】</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0.04</v>
      </c>
      <c r="EO6" s="34" t="str">
        <f>IF(EO7="","",IF(EO7="-","【-】","【"&amp;SUBSTITUTE(TEXT(EO7,"#,##0.00"),"-","△")&amp;"】"))</f>
        <v>【0.28】</v>
      </c>
    </row>
    <row r="7" spans="1:148" s="36" customFormat="1" x14ac:dyDescent="0.15">
      <c r="A7" s="28"/>
      <c r="B7" s="37">
        <v>2019</v>
      </c>
      <c r="C7" s="37">
        <v>285854</v>
      </c>
      <c r="D7" s="37">
        <v>46</v>
      </c>
      <c r="E7" s="37">
        <v>17</v>
      </c>
      <c r="F7" s="37">
        <v>4</v>
      </c>
      <c r="G7" s="37">
        <v>0</v>
      </c>
      <c r="H7" s="37" t="s">
        <v>96</v>
      </c>
      <c r="I7" s="37" t="s">
        <v>97</v>
      </c>
      <c r="J7" s="37" t="s">
        <v>98</v>
      </c>
      <c r="K7" s="37" t="s">
        <v>99</v>
      </c>
      <c r="L7" s="37" t="s">
        <v>100</v>
      </c>
      <c r="M7" s="37" t="s">
        <v>101</v>
      </c>
      <c r="N7" s="38" t="s">
        <v>102</v>
      </c>
      <c r="O7" s="38">
        <v>46.68</v>
      </c>
      <c r="P7" s="38">
        <v>44.06</v>
      </c>
      <c r="Q7" s="38">
        <v>99.94</v>
      </c>
      <c r="R7" s="38">
        <v>4503</v>
      </c>
      <c r="S7" s="38">
        <v>17343</v>
      </c>
      <c r="T7" s="38">
        <v>368.77</v>
      </c>
      <c r="U7" s="38">
        <v>47.03</v>
      </c>
      <c r="V7" s="38">
        <v>7562</v>
      </c>
      <c r="W7" s="38">
        <v>4.12</v>
      </c>
      <c r="X7" s="38">
        <v>1835.44</v>
      </c>
      <c r="Y7" s="38">
        <v>108.14</v>
      </c>
      <c r="Z7" s="38">
        <v>110.17</v>
      </c>
      <c r="AA7" s="38">
        <v>111.61</v>
      </c>
      <c r="AB7" s="38">
        <v>114.48</v>
      </c>
      <c r="AC7" s="38">
        <v>117.77</v>
      </c>
      <c r="AD7" s="38">
        <v>100.94</v>
      </c>
      <c r="AE7" s="38">
        <v>100.85</v>
      </c>
      <c r="AF7" s="38">
        <v>102.13</v>
      </c>
      <c r="AG7" s="38">
        <v>101.72</v>
      </c>
      <c r="AH7" s="38">
        <v>103.34</v>
      </c>
      <c r="AI7" s="38">
        <v>102.87</v>
      </c>
      <c r="AJ7" s="38">
        <v>803.42</v>
      </c>
      <c r="AK7" s="38">
        <v>771.71</v>
      </c>
      <c r="AL7" s="38">
        <v>713.54</v>
      </c>
      <c r="AM7" s="38">
        <v>636.28</v>
      </c>
      <c r="AN7" s="38">
        <v>599.65</v>
      </c>
      <c r="AO7" s="38">
        <v>101.85</v>
      </c>
      <c r="AP7" s="38">
        <v>110.77</v>
      </c>
      <c r="AQ7" s="38">
        <v>109.51</v>
      </c>
      <c r="AR7" s="38">
        <v>112.88</v>
      </c>
      <c r="AS7" s="38">
        <v>29.74</v>
      </c>
      <c r="AT7" s="38">
        <v>76.63</v>
      </c>
      <c r="AU7" s="38">
        <v>2.61</v>
      </c>
      <c r="AV7" s="38">
        <v>1.1100000000000001</v>
      </c>
      <c r="AW7" s="38">
        <v>3.53</v>
      </c>
      <c r="AX7" s="38">
        <v>10.199999999999999</v>
      </c>
      <c r="AY7" s="38">
        <v>10.11</v>
      </c>
      <c r="AZ7" s="38">
        <v>49.07</v>
      </c>
      <c r="BA7" s="38">
        <v>46.78</v>
      </c>
      <c r="BB7" s="38">
        <v>47.44</v>
      </c>
      <c r="BC7" s="38">
        <v>49.18</v>
      </c>
      <c r="BD7" s="38">
        <v>53.44</v>
      </c>
      <c r="BE7" s="38">
        <v>49.61</v>
      </c>
      <c r="BF7" s="38">
        <v>740.09</v>
      </c>
      <c r="BG7" s="38">
        <v>869.3</v>
      </c>
      <c r="BH7" s="38">
        <v>821.06</v>
      </c>
      <c r="BI7" s="38">
        <v>838.72</v>
      </c>
      <c r="BJ7" s="38">
        <v>848.88</v>
      </c>
      <c r="BK7" s="38">
        <v>1434.89</v>
      </c>
      <c r="BL7" s="38">
        <v>1298.9100000000001</v>
      </c>
      <c r="BM7" s="38">
        <v>1243.71</v>
      </c>
      <c r="BN7" s="38">
        <v>1194.1500000000001</v>
      </c>
      <c r="BO7" s="38">
        <v>1267.3900000000001</v>
      </c>
      <c r="BP7" s="38">
        <v>1218.7</v>
      </c>
      <c r="BQ7" s="38">
        <v>81.09</v>
      </c>
      <c r="BR7" s="38">
        <v>87.95</v>
      </c>
      <c r="BS7" s="38">
        <v>81.41</v>
      </c>
      <c r="BT7" s="38">
        <v>83.03</v>
      </c>
      <c r="BU7" s="38">
        <v>100.18</v>
      </c>
      <c r="BV7" s="38">
        <v>66.22</v>
      </c>
      <c r="BW7" s="38">
        <v>69.87</v>
      </c>
      <c r="BX7" s="38">
        <v>74.3</v>
      </c>
      <c r="BY7" s="38">
        <v>72.260000000000005</v>
      </c>
      <c r="BZ7" s="38">
        <v>84.3</v>
      </c>
      <c r="CA7" s="38">
        <v>74.17</v>
      </c>
      <c r="CB7" s="38">
        <v>287.2</v>
      </c>
      <c r="CC7" s="38">
        <v>264.36</v>
      </c>
      <c r="CD7" s="38">
        <v>286.72000000000003</v>
      </c>
      <c r="CE7" s="38">
        <v>280.8</v>
      </c>
      <c r="CF7" s="38">
        <v>234.19</v>
      </c>
      <c r="CG7" s="38">
        <v>246.72</v>
      </c>
      <c r="CH7" s="38">
        <v>234.96</v>
      </c>
      <c r="CI7" s="38">
        <v>221.81</v>
      </c>
      <c r="CJ7" s="38">
        <v>230.02</v>
      </c>
      <c r="CK7" s="38">
        <v>185.47</v>
      </c>
      <c r="CL7" s="38">
        <v>218.56</v>
      </c>
      <c r="CM7" s="38">
        <v>22.46</v>
      </c>
      <c r="CN7" s="38">
        <v>22.79</v>
      </c>
      <c r="CO7" s="38">
        <v>22.82</v>
      </c>
      <c r="CP7" s="38">
        <v>22.42</v>
      </c>
      <c r="CQ7" s="38">
        <v>20.71</v>
      </c>
      <c r="CR7" s="38">
        <v>41.35</v>
      </c>
      <c r="CS7" s="38">
        <v>42.9</v>
      </c>
      <c r="CT7" s="38">
        <v>43.36</v>
      </c>
      <c r="CU7" s="38">
        <v>42.56</v>
      </c>
      <c r="CV7" s="38">
        <v>45.68</v>
      </c>
      <c r="CW7" s="38">
        <v>42.86</v>
      </c>
      <c r="CX7" s="38">
        <v>85.93</v>
      </c>
      <c r="CY7" s="38">
        <v>86.08</v>
      </c>
      <c r="CZ7" s="38">
        <v>86.55</v>
      </c>
      <c r="DA7" s="38">
        <v>86.97</v>
      </c>
      <c r="DB7" s="38">
        <v>88.84</v>
      </c>
      <c r="DC7" s="38">
        <v>82.9</v>
      </c>
      <c r="DD7" s="38">
        <v>83.5</v>
      </c>
      <c r="DE7" s="38">
        <v>83.06</v>
      </c>
      <c r="DF7" s="38">
        <v>83.32</v>
      </c>
      <c r="DG7" s="38">
        <v>87.96</v>
      </c>
      <c r="DH7" s="38">
        <v>84.2</v>
      </c>
      <c r="DI7" s="38">
        <v>13.92</v>
      </c>
      <c r="DJ7" s="38">
        <v>18.05</v>
      </c>
      <c r="DK7" s="38">
        <v>21.74</v>
      </c>
      <c r="DL7" s="38">
        <v>25.2</v>
      </c>
      <c r="DM7" s="38">
        <v>28.38</v>
      </c>
      <c r="DN7" s="38">
        <v>22.79</v>
      </c>
      <c r="DO7" s="38">
        <v>22.77</v>
      </c>
      <c r="DP7" s="38">
        <v>23.93</v>
      </c>
      <c r="DQ7" s="38">
        <v>24.68</v>
      </c>
      <c r="DR7" s="38">
        <v>27.82</v>
      </c>
      <c r="DS7" s="38">
        <v>25.37</v>
      </c>
      <c r="DT7" s="38">
        <v>0</v>
      </c>
      <c r="DU7" s="38">
        <v>0</v>
      </c>
      <c r="DV7" s="38">
        <v>0</v>
      </c>
      <c r="DW7" s="38">
        <v>0</v>
      </c>
      <c r="DX7" s="38">
        <v>0</v>
      </c>
      <c r="DY7" s="38">
        <v>0.04</v>
      </c>
      <c r="DZ7" s="38">
        <v>0</v>
      </c>
      <c r="EA7" s="38">
        <v>0</v>
      </c>
      <c r="EB7" s="38">
        <v>0.01</v>
      </c>
      <c r="EC7" s="38">
        <v>0</v>
      </c>
      <c r="ED7" s="38">
        <v>6.2</v>
      </c>
      <c r="EE7" s="38">
        <v>0</v>
      </c>
      <c r="EF7" s="38">
        <v>0</v>
      </c>
      <c r="EG7" s="38">
        <v>0</v>
      </c>
      <c r="EH7" s="38">
        <v>0</v>
      </c>
      <c r="EI7" s="38">
        <v>0</v>
      </c>
      <c r="EJ7" s="38">
        <v>7.0000000000000007E-2</v>
      </c>
      <c r="EK7" s="38">
        <v>0.09</v>
      </c>
      <c r="EL7" s="38">
        <v>0.09</v>
      </c>
      <c r="EM7" s="38">
        <v>0.13</v>
      </c>
      <c r="EN7" s="38">
        <v>0.04</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2020-12-04T02:34:12Z</dcterms:created>
  <dcterms:modified xsi:type="dcterms:W3CDTF">2021-01-26T13:41:06Z</dcterms:modified>
  <cp:category/>
</cp:coreProperties>
</file>