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C:\Users\yasunori_tanihara\Desktop\（2021.01.15）経営比較分析表（R元決算）について（〆1月27日（水）中）\提出用\"/>
    </mc:Choice>
  </mc:AlternateContent>
  <xr:revisionPtr revIDLastSave="0" documentId="13_ncr:1_{0C3F97FC-A7DB-48A0-B908-3573D10EFEFA}" xr6:coauthVersionLast="46" xr6:coauthVersionMax="46" xr10:uidLastSave="{00000000-0000-0000-0000-000000000000}"/>
  <workbookProtection workbookAlgorithmName="SHA-512" workbookHashValue="coN/axbCTdIQulEA9tZdgy5hPmDm3AbnaYujk6nUhFYQELEFgwBNuWW8ynF/CiJWVBOJ4GCxpNP2CNxyl1zTUw==" workbookSaltValue="kcG3qj+HgiYigilBM/qqKw==" workbookSpinCount="100000" lockStructure="1"/>
  <bookViews>
    <workbookView xWindow="-120" yWindow="-120" windowWidth="24240" windowHeight="13140" xr2:uid="{00000000-000D-0000-FFFF-FFFF00000000}"/>
  </bookViews>
  <sheets>
    <sheet name="法適用_下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W6" i="5"/>
  <c r="AT10" i="4" s="1"/>
  <c r="V6" i="5"/>
  <c r="U6" i="5"/>
  <c r="BB8" i="4" s="1"/>
  <c r="T6" i="5"/>
  <c r="S6" i="5"/>
  <c r="R6" i="5"/>
  <c r="Q6" i="5"/>
  <c r="W10" i="4" s="1"/>
  <c r="P6" i="5"/>
  <c r="O6" i="5"/>
  <c r="I10" i="4" s="1"/>
  <c r="N6" i="5"/>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BB10" i="4"/>
  <c r="AL10" i="4"/>
  <c r="AD10" i="4"/>
  <c r="P10" i="4"/>
  <c r="B10" i="4"/>
  <c r="AT8" i="4"/>
  <c r="AL8" i="4"/>
  <c r="W8" i="4"/>
  <c r="P8" i="4"/>
  <c r="I8" i="4"/>
  <c r="B6" i="4"/>
</calcChain>
</file>

<file path=xl/sharedStrings.xml><?xml version="1.0" encoding="utf-8"?>
<sst xmlns="http://schemas.openxmlformats.org/spreadsheetml/2006/main" count="231" uniqueCount="117">
  <si>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</si>
  <si>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</si>
  <si>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</si>
  <si>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</si>
  <si>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</si>
  <si>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</si>
  <si>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</si>
  <si>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</si>
  <si>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</si>
  <si>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</si>
  <si>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</si>
  <si>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</si>
  <si>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</si>
  <si>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</si>
  <si>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</si>
  <si>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</si>
  <si>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</si>
  <si>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</si>
  <si>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</si>
  <si>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</si>
  <si>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</si>
  <si>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</si>
  <si>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</si>
  <si>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</si>
  <si>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</si>
  <si>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</si>
  <si>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</si>
  <si>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</si>
  <si>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</si>
  <si>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</si>
  <si>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</si>
  <si>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</si>
  <si>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</si>
  <si>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</si>
  <si>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</si>
  <si>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</si>
  <si>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</si>
  <si>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</si>
  <si>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</si>
  <si>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</si>
  <si>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</si>
  <si>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</si>
  <si>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</si>
  <si>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</si>
  <si>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</si>
  <si>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</si>
  <si>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</si>
  <si>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</si>
  <si>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</si>
  <si>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</si>
  <si>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</si>
  <si>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</si>
  <si>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</si>
  <si>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</si>
  <si>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</si>
  <si>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</si>
  <si>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</si>
  <si>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</si>
  <si>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</si>
  <si>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</si>
  <si>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</si>
  <si>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</si>
  <si>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</si>
  <si>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</si>
  <si>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</si>
  <si>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</si>
  <si>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</si>
  <si>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</si>
  <si>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</si>
  <si>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</si>
  <si>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</si>
  <si>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</si>
  <si>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</si>
  <si>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</si>
  <si>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</si>
  <si>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</si>
  <si>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</si>
  <si>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</si>
  <si>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</si>
  <si>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</si>
  <si>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</si>
  <si>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</si>
  <si>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</si>
  <si>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</si>
  <si>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</si>
  <si>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</si>
  <si>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</si>
  <si>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</si>
  <si>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</si>
  <si>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</si>
  <si>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</si>
  <si>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</si>
  <si>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</si>
  <si>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</si>
  <si>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</si>
  <si>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</si>
  <si>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兵庫県　香美町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</si>
  <si>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</si>
  <si>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</si>
  <si>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</si>
  <si>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</si>
  <si>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</si>
  <si>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</si>
  <si>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</si>
  <si>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</si>
  <si>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</si>
  <si>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</si>
  <si>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</si>
  <si>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</si>
  <si>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</si>
  <si>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</si>
  <si>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</si>
  <si>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</si>
  <si>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</si>
  <si>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xml:space="preserve">　経常収支比率は97.92％となり、100％未満（単年度収支が赤字）となっているが、前年度からは0.03ﾎﾟｲﾝﾄ増加している。令和元年度以降は比率の分母を構成する経常費用のうち減価償却費が減少する傾向にあることから、今後は増加することが見込まれる。
　累積欠損金比率は、平成24年度以前（地方公営企業法適用前）に発行した下水道事業資本費平準化債等の影響から2,433.59％となり、類似団体平均、全国平均を大幅に上回っている。比率の分子である累積欠損金に影響する純損益は、令和元年度以降は減価償却費が減少する傾向にあることから、比率の増減は横ばいになることが見込まれる。
　流動比率は8.53％となり、100％を大きく下回っている（令和元年度末から1年以内の支払いに対応する資金が同年度末で不足）が、比率の分母となる流動負債のうち企業債償還金（翌年度償還分）に係る財源は、下水道使用料の他に1年以内に収入する一般会計繰入金、下水道事業資本費平準化債等を予定していることから、大きな影響はないと考えている。
　企業債残高対事業規模比率は、一般会計等が負担することが見込まれる企業債残高の割合が減少した影響から1,810.85％となり、前年度からは32.62ﾎﾟｲﾝﾄ増加している。
　経費回収率は54.56％となり、100％未満（費用が使用料収入以外（繰入金等）で賄われている）となっていて、類似団体平均、全国平均程度となっている。また、汚水処理原価は419.33円となり、類似団体平均、全国平均を大きく上回っている。今後は、令和元年度末で88.78％となっている水洗化率を少しでも向上させることができるような取組（接続促進）を進めることで、有収水量の確保、使用料収入の確保につなげていきたいと考えている。
</t>
    <rPh sb="64" eb="66">
      <t>レイワ</t>
    </rPh>
    <rPh sb="66" eb="67">
      <t>ゲン</t>
    </rPh>
    <rPh sb="237" eb="239">
      <t>レイワ</t>
    </rPh>
    <rPh sb="239" eb="240">
      <t>ゲン</t>
    </rPh>
    <rPh sb="317" eb="319">
      <t>レイワ</t>
    </rPh>
    <rPh sb="319" eb="320">
      <t>ゲン</t>
    </rPh>
    <rPh sb="663" eb="665">
      <t>レイワ</t>
    </rPh>
    <rPh sb="665" eb="666">
      <t>ゲン</t>
    </rPh>
    <phoneticPr fontId="4"/>
  </si>
  <si>
    <t>　農業集落排水事業（5処理区）は供用開始（最初：平成10年3月、最終：平成15年8月)から22年が経過したところであるが、有形固定資産減価償却率は25.53％で100％を大きく下回っている（保有資産の法定耐用年数に到達していない）ことから、現段階では、機械設備等の定期的な点検整備を行うことで、大規模な更新事業等を行う必要はないと考えている。</t>
    <phoneticPr fontId="4"/>
  </si>
  <si>
    <t>　供用開始（最初：平成10年3月、最終：平成15年8月)から22年が経過したところで、水洗化率は88.78％となっている。本町では、平成20年度から計3回（平成20年10月、平成23年7月、平成26年7月）の使用料改定を行ってきたところであるが、処理区内人口の自然減少等の影響から、さらなる水洗化率の向上による有収水量の増加、使用料収入の確保は、難しいと考えるため、本事業の運営に必要となる財源の確保が課題となっている。
　当面は、下水道事業資本費平準化債発行の継続による企業債元金償還金の財源確保、財政課との協議による一般会計繰入金の確保等、中長期的な経営の基本計画である「経営戦略」に基づく運営を進めることで、本事業の現金による収支が均衡するよう、運営に必要な財源を確保していきたいと考え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</si>
</sst>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439-4F66-9A0D-050048C0DC5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2.0499999999999998</c:v>
                </c:pt>
                <c:pt idx="2">
                  <c:v>0.01</c:v>
                </c:pt>
                <c:pt idx="3">
                  <c:v>0.01</c:v>
                </c:pt>
                <c:pt idx="4">
                  <c:v>0.02</c:v>
                </c:pt>
              </c:numCache>
            </c:numRef>
          </c:val>
          <c:smooth val="0"/>
          <c:extLst>
            <c:ext xmlns:c16="http://schemas.microsoft.com/office/drawing/2014/chart" uri="{C3380CC4-5D6E-409C-BE32-E72D297353CC}">
              <c16:uniqueId val="{00000001-A439-4F66-9A0D-050048C0DC5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37.78</c:v>
                </c:pt>
                <c:pt idx="1">
                  <c:v>35.159999999999997</c:v>
                </c:pt>
                <c:pt idx="2">
                  <c:v>35.450000000000003</c:v>
                </c:pt>
                <c:pt idx="3">
                  <c:v>31.87</c:v>
                </c:pt>
                <c:pt idx="4">
                  <c:v>30.93</c:v>
                </c:pt>
              </c:numCache>
            </c:numRef>
          </c:val>
          <c:extLst>
            <c:ext xmlns:c16="http://schemas.microsoft.com/office/drawing/2014/chart" uri="{C3380CC4-5D6E-409C-BE32-E72D297353CC}">
              <c16:uniqueId val="{00000000-9416-4919-BD36-2AEE83637EA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52.31</c:v>
                </c:pt>
                <c:pt idx="1">
                  <c:v>60.65</c:v>
                </c:pt>
                <c:pt idx="2">
                  <c:v>51.75</c:v>
                </c:pt>
                <c:pt idx="3">
                  <c:v>50.68</c:v>
                </c:pt>
                <c:pt idx="4">
                  <c:v>50.14</c:v>
                </c:pt>
              </c:numCache>
            </c:numRef>
          </c:val>
          <c:smooth val="0"/>
          <c:extLst>
            <c:ext xmlns:c16="http://schemas.microsoft.com/office/drawing/2014/chart" uri="{C3380CC4-5D6E-409C-BE32-E72D297353CC}">
              <c16:uniqueId val="{00000001-9416-4919-BD36-2AEE83637EA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89.69</c:v>
                </c:pt>
                <c:pt idx="1">
                  <c:v>90.15</c:v>
                </c:pt>
                <c:pt idx="2">
                  <c:v>87.8</c:v>
                </c:pt>
                <c:pt idx="3">
                  <c:v>88.17</c:v>
                </c:pt>
                <c:pt idx="4">
                  <c:v>88.78</c:v>
                </c:pt>
              </c:numCache>
            </c:numRef>
          </c:val>
          <c:extLst>
            <c:ext xmlns:c16="http://schemas.microsoft.com/office/drawing/2014/chart" uri="{C3380CC4-5D6E-409C-BE32-E72D297353CC}">
              <c16:uniqueId val="{00000000-272B-4EA0-B831-012F3411D30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84.32</c:v>
                </c:pt>
                <c:pt idx="1">
                  <c:v>84.58</c:v>
                </c:pt>
                <c:pt idx="2">
                  <c:v>84.84</c:v>
                </c:pt>
                <c:pt idx="3">
                  <c:v>84.86</c:v>
                </c:pt>
                <c:pt idx="4">
                  <c:v>84.98</c:v>
                </c:pt>
              </c:numCache>
            </c:numRef>
          </c:val>
          <c:smooth val="0"/>
          <c:extLst>
            <c:ext xmlns:c16="http://schemas.microsoft.com/office/drawing/2014/chart" uri="{C3380CC4-5D6E-409C-BE32-E72D297353CC}">
              <c16:uniqueId val="{00000001-272B-4EA0-B831-012F3411D30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93.38</c:v>
                </c:pt>
                <c:pt idx="1">
                  <c:v>95.14</c:v>
                </c:pt>
                <c:pt idx="2">
                  <c:v>95.97</c:v>
                </c:pt>
                <c:pt idx="3">
                  <c:v>97.89</c:v>
                </c:pt>
                <c:pt idx="4">
                  <c:v>97.92</c:v>
                </c:pt>
              </c:numCache>
            </c:numRef>
          </c:val>
          <c:extLst>
            <c:ext xmlns:c16="http://schemas.microsoft.com/office/drawing/2014/chart" uri="{C3380CC4-5D6E-409C-BE32-E72D297353CC}">
              <c16:uniqueId val="{00000000-6E83-4271-976F-B8D07319F49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99.64</c:v>
                </c:pt>
                <c:pt idx="1">
                  <c:v>99.66</c:v>
                </c:pt>
                <c:pt idx="2">
                  <c:v>100.95</c:v>
                </c:pt>
                <c:pt idx="3">
                  <c:v>101.77</c:v>
                </c:pt>
                <c:pt idx="4">
                  <c:v>103.6</c:v>
                </c:pt>
              </c:numCache>
            </c:numRef>
          </c:val>
          <c:smooth val="0"/>
          <c:extLst>
            <c:ext xmlns:c16="http://schemas.microsoft.com/office/drawing/2014/chart" uri="{C3380CC4-5D6E-409C-BE32-E72D297353CC}">
              <c16:uniqueId val="{00000001-6E83-4271-976F-B8D07319F49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11.72</c:v>
                </c:pt>
                <c:pt idx="1">
                  <c:v>15.41</c:v>
                </c:pt>
                <c:pt idx="2">
                  <c:v>19.05</c:v>
                </c:pt>
                <c:pt idx="3">
                  <c:v>22.3</c:v>
                </c:pt>
                <c:pt idx="4">
                  <c:v>25.53</c:v>
                </c:pt>
              </c:numCache>
            </c:numRef>
          </c:val>
          <c:extLst>
            <c:ext xmlns:c16="http://schemas.microsoft.com/office/drawing/2014/chart" uri="{C3380CC4-5D6E-409C-BE32-E72D297353CC}">
              <c16:uniqueId val="{00000000-B9DB-4D28-B262-1595936FFCF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22.41</c:v>
                </c:pt>
                <c:pt idx="1">
                  <c:v>22.9</c:v>
                </c:pt>
                <c:pt idx="2">
                  <c:v>24.87</c:v>
                </c:pt>
                <c:pt idx="3">
                  <c:v>24.13</c:v>
                </c:pt>
                <c:pt idx="4">
                  <c:v>23.06</c:v>
                </c:pt>
              </c:numCache>
            </c:numRef>
          </c:val>
          <c:smooth val="0"/>
          <c:extLst>
            <c:ext xmlns:c16="http://schemas.microsoft.com/office/drawing/2014/chart" uri="{C3380CC4-5D6E-409C-BE32-E72D297353CC}">
              <c16:uniqueId val="{00000001-B9DB-4D28-B262-1595936FFCF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58A-427D-9E84-FC41EDCEAA9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58A-427D-9E84-FC41EDCEAA9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2073.54</c:v>
                </c:pt>
                <c:pt idx="1">
                  <c:v>2175.6799999999998</c:v>
                </c:pt>
                <c:pt idx="2">
                  <c:v>2218.4299999999998</c:v>
                </c:pt>
                <c:pt idx="3">
                  <c:v>2317.9699999999998</c:v>
                </c:pt>
                <c:pt idx="4">
                  <c:v>2433.59</c:v>
                </c:pt>
              </c:numCache>
            </c:numRef>
          </c:val>
          <c:extLst>
            <c:ext xmlns:c16="http://schemas.microsoft.com/office/drawing/2014/chart" uri="{C3380CC4-5D6E-409C-BE32-E72D297353CC}">
              <c16:uniqueId val="{00000000-376E-468F-9A48-53BB02B1CE6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214.61</c:v>
                </c:pt>
                <c:pt idx="1">
                  <c:v>225.39</c:v>
                </c:pt>
                <c:pt idx="2">
                  <c:v>224.04</c:v>
                </c:pt>
                <c:pt idx="3">
                  <c:v>227.4</c:v>
                </c:pt>
                <c:pt idx="4">
                  <c:v>193.99</c:v>
                </c:pt>
              </c:numCache>
            </c:numRef>
          </c:val>
          <c:smooth val="0"/>
          <c:extLst>
            <c:ext xmlns:c16="http://schemas.microsoft.com/office/drawing/2014/chart" uri="{C3380CC4-5D6E-409C-BE32-E72D297353CC}">
              <c16:uniqueId val="{00000001-376E-468F-9A48-53BB02B1CE6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2.83</c:v>
                </c:pt>
                <c:pt idx="1">
                  <c:v>0.65</c:v>
                </c:pt>
                <c:pt idx="2">
                  <c:v>0.03</c:v>
                </c:pt>
                <c:pt idx="3">
                  <c:v>5.1100000000000003</c:v>
                </c:pt>
                <c:pt idx="4">
                  <c:v>8.5299999999999994</c:v>
                </c:pt>
              </c:numCache>
            </c:numRef>
          </c:val>
          <c:extLst>
            <c:ext xmlns:c16="http://schemas.microsoft.com/office/drawing/2014/chart" uri="{C3380CC4-5D6E-409C-BE32-E72D297353CC}">
              <c16:uniqueId val="{00000000-9C0E-4FAB-995B-A2266AD6F5A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29.45</c:v>
                </c:pt>
                <c:pt idx="1">
                  <c:v>31.84</c:v>
                </c:pt>
                <c:pt idx="2">
                  <c:v>29.91</c:v>
                </c:pt>
                <c:pt idx="3">
                  <c:v>29.54</c:v>
                </c:pt>
                <c:pt idx="4">
                  <c:v>26.99</c:v>
                </c:pt>
              </c:numCache>
            </c:numRef>
          </c:val>
          <c:smooth val="0"/>
          <c:extLst>
            <c:ext xmlns:c16="http://schemas.microsoft.com/office/drawing/2014/chart" uri="{C3380CC4-5D6E-409C-BE32-E72D297353CC}">
              <c16:uniqueId val="{00000001-9C0E-4FAB-995B-A2266AD6F5A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1414.38</c:v>
                </c:pt>
                <c:pt idx="1">
                  <c:v>1701.97</c:v>
                </c:pt>
                <c:pt idx="2">
                  <c:v>1653.51</c:v>
                </c:pt>
                <c:pt idx="3">
                  <c:v>1778.23</c:v>
                </c:pt>
                <c:pt idx="4">
                  <c:v>1810.85</c:v>
                </c:pt>
              </c:numCache>
            </c:numRef>
          </c:val>
          <c:extLst>
            <c:ext xmlns:c16="http://schemas.microsoft.com/office/drawing/2014/chart" uri="{C3380CC4-5D6E-409C-BE32-E72D297353CC}">
              <c16:uniqueId val="{00000000-591D-4CCC-83EB-B7D71D27664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1081.8</c:v>
                </c:pt>
                <c:pt idx="1">
                  <c:v>974.93</c:v>
                </c:pt>
                <c:pt idx="2">
                  <c:v>855.8</c:v>
                </c:pt>
                <c:pt idx="3">
                  <c:v>789.46</c:v>
                </c:pt>
                <c:pt idx="4">
                  <c:v>826.83</c:v>
                </c:pt>
              </c:numCache>
            </c:numRef>
          </c:val>
          <c:smooth val="0"/>
          <c:extLst>
            <c:ext xmlns:c16="http://schemas.microsoft.com/office/drawing/2014/chart" uri="{C3380CC4-5D6E-409C-BE32-E72D297353CC}">
              <c16:uniqueId val="{00000001-591D-4CCC-83EB-B7D71D27664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81.59</c:v>
                </c:pt>
                <c:pt idx="1">
                  <c:v>76.11</c:v>
                </c:pt>
                <c:pt idx="2">
                  <c:v>58.87</c:v>
                </c:pt>
                <c:pt idx="3">
                  <c:v>56.19</c:v>
                </c:pt>
                <c:pt idx="4">
                  <c:v>54.56</c:v>
                </c:pt>
              </c:numCache>
            </c:numRef>
          </c:val>
          <c:extLst>
            <c:ext xmlns:c16="http://schemas.microsoft.com/office/drawing/2014/chart" uri="{C3380CC4-5D6E-409C-BE32-E72D297353CC}">
              <c16:uniqueId val="{00000000-E30A-41E1-A9D2-224D4377E79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52.19</c:v>
                </c:pt>
                <c:pt idx="1">
                  <c:v>55.32</c:v>
                </c:pt>
                <c:pt idx="2">
                  <c:v>59.8</c:v>
                </c:pt>
                <c:pt idx="3">
                  <c:v>57.77</c:v>
                </c:pt>
                <c:pt idx="4">
                  <c:v>57.31</c:v>
                </c:pt>
              </c:numCache>
            </c:numRef>
          </c:val>
          <c:smooth val="0"/>
          <c:extLst>
            <c:ext xmlns:c16="http://schemas.microsoft.com/office/drawing/2014/chart" uri="{C3380CC4-5D6E-409C-BE32-E72D297353CC}">
              <c16:uniqueId val="{00000001-E30A-41E1-A9D2-224D4377E79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276.23</c:v>
                </c:pt>
                <c:pt idx="1">
                  <c:v>296.02</c:v>
                </c:pt>
                <c:pt idx="2">
                  <c:v>384.64</c:v>
                </c:pt>
                <c:pt idx="3">
                  <c:v>404.88</c:v>
                </c:pt>
                <c:pt idx="4">
                  <c:v>419.33</c:v>
                </c:pt>
              </c:numCache>
            </c:numRef>
          </c:val>
          <c:extLst>
            <c:ext xmlns:c16="http://schemas.microsoft.com/office/drawing/2014/chart" uri="{C3380CC4-5D6E-409C-BE32-E72D297353CC}">
              <c16:uniqueId val="{00000000-1B0D-4F5E-B4AF-B9975758420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296.14</c:v>
                </c:pt>
                <c:pt idx="1">
                  <c:v>283.17</c:v>
                </c:pt>
                <c:pt idx="2">
                  <c:v>263.76</c:v>
                </c:pt>
                <c:pt idx="3">
                  <c:v>274.35000000000002</c:v>
                </c:pt>
                <c:pt idx="4">
                  <c:v>273.52</c:v>
                </c:pt>
              </c:numCache>
            </c:numRef>
          </c:val>
          <c:smooth val="0"/>
          <c:extLst>
            <c:ext xmlns:c16="http://schemas.microsoft.com/office/drawing/2014/chart" uri="{C3380CC4-5D6E-409C-BE32-E72D297353CC}">
              <c16:uniqueId val="{00000001-1B0D-4F5E-B4AF-B9975758420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【165.48】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【33.84】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【24.97】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兵庫県　香美町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17343</v>
      </c>
      <c r="AM8" s="51"/>
      <c r="AN8" s="51"/>
      <c r="AO8" s="51"/>
      <c r="AP8" s="51"/>
      <c r="AQ8" s="51"/>
      <c r="AR8" s="51"/>
      <c r="AS8" s="51"/>
      <c r="AT8" s="46">
        <f>データ!T6</f>
        <v>368.77</v>
      </c>
      <c r="AU8" s="46"/>
      <c r="AV8" s="46"/>
      <c r="AW8" s="46"/>
      <c r="AX8" s="46"/>
      <c r="AY8" s="46"/>
      <c r="AZ8" s="46"/>
      <c r="BA8" s="46"/>
      <c r="BB8" s="46">
        <f>データ!U6</f>
        <v>47.03</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19.79</v>
      </c>
      <c r="J10" s="46"/>
      <c r="K10" s="46"/>
      <c r="L10" s="46"/>
      <c r="M10" s="46"/>
      <c r="N10" s="46"/>
      <c r="O10" s="46"/>
      <c r="P10" s="46">
        <f>データ!P6</f>
        <v>9.4</v>
      </c>
      <c r="Q10" s="46"/>
      <c r="R10" s="46"/>
      <c r="S10" s="46"/>
      <c r="T10" s="46"/>
      <c r="U10" s="46"/>
      <c r="V10" s="46"/>
      <c r="W10" s="46">
        <f>データ!Q6</f>
        <v>80.849999999999994</v>
      </c>
      <c r="X10" s="46"/>
      <c r="Y10" s="46"/>
      <c r="Z10" s="46"/>
      <c r="AA10" s="46"/>
      <c r="AB10" s="46"/>
      <c r="AC10" s="46"/>
      <c r="AD10" s="51">
        <f>データ!R6</f>
        <v>4503</v>
      </c>
      <c r="AE10" s="51"/>
      <c r="AF10" s="51"/>
      <c r="AG10" s="51"/>
      <c r="AH10" s="51"/>
      <c r="AI10" s="51"/>
      <c r="AJ10" s="51"/>
      <c r="AK10" s="2"/>
      <c r="AL10" s="51">
        <f>データ!V6</f>
        <v>1613</v>
      </c>
      <c r="AM10" s="51"/>
      <c r="AN10" s="51"/>
      <c r="AO10" s="51"/>
      <c r="AP10" s="51"/>
      <c r="AQ10" s="51"/>
      <c r="AR10" s="51"/>
      <c r="AS10" s="51"/>
      <c r="AT10" s="46">
        <f>データ!W6</f>
        <v>0.55000000000000004</v>
      </c>
      <c r="AU10" s="46"/>
      <c r="AV10" s="46"/>
      <c r="AW10" s="46"/>
      <c r="AX10" s="46"/>
      <c r="AY10" s="46"/>
      <c r="AZ10" s="46"/>
      <c r="BA10" s="46"/>
      <c r="BB10" s="46">
        <f>データ!X6</f>
        <v>2932.73</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114</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115</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116</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【102.97】</v>
      </c>
      <c r="F85" s="26" t="str">
        <f>データ!AT6</f>
        <v>【165.48】</v>
      </c>
      <c r="G85" s="26" t="str">
        <f>データ!BE6</f>
        <v>【33.84】</v>
      </c>
      <c r="H85" s="26" t="str">
        <f>データ!BP6</f>
        <v>【765.47】</v>
      </c>
      <c r="I85" s="26" t="str">
        <f>データ!CA6</f>
        <v>【59.59】</v>
      </c>
      <c r="J85" s="26" t="str">
        <f>データ!CL6</f>
        <v>【257.86】</v>
      </c>
      <c r="K85" s="26" t="str">
        <f>データ!CW6</f>
        <v>【51.30】</v>
      </c>
      <c r="L85" s="26" t="str">
        <f>データ!DH6</f>
        <v>【86.22】</v>
      </c>
      <c r="M85" s="26" t="str">
        <f>データ!DS6</f>
        <v>【24.97】</v>
      </c>
      <c r="N85" s="26" t="str">
        <f>データ!ED6</f>
        <v>【0.00】</v>
      </c>
      <c r="O85" s="26" t="str">
        <f>データ!EO6</f>
        <v>【0.02】</v>
      </c>
    </row>
  </sheetData>
  <sheetProtection algorithmName="SHA-512" hashValue="fwlTWowz9y2BZjc2rSV4xFgE3OBnCTV57pAqhKkbFY759HNcoqe9RU5hEvdHJ/FMwkisgWpXXBAQrqG7w4cIug==" saltValue="qCqGDCj6GjPU06HlEPzlC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285854</v>
      </c>
      <c r="D6" s="33">
        <f t="shared" si="3"/>
        <v>46</v>
      </c>
      <c r="E6" s="33">
        <f t="shared" si="3"/>
        <v>17</v>
      </c>
      <c r="F6" s="33">
        <f t="shared" si="3"/>
        <v>5</v>
      </c>
      <c r="G6" s="33">
        <f t="shared" si="3"/>
        <v>0</v>
      </c>
      <c r="H6" s="33" t="str">
        <f t="shared" si="3"/>
        <v>兵庫県　香美町</v>
      </c>
      <c r="I6" s="33" t="str">
        <f t="shared" si="3"/>
        <v>法適用</v>
      </c>
      <c r="J6" s="33" t="str">
        <f t="shared" si="3"/>
        <v>下水道事業</v>
      </c>
      <c r="K6" s="33" t="str">
        <f t="shared" si="3"/>
        <v>農業集落排水</v>
      </c>
      <c r="L6" s="33" t="str">
        <f t="shared" si="3"/>
        <v>F2</v>
      </c>
      <c r="M6" s="33" t="str">
        <f t="shared" si="3"/>
        <v>非設置</v>
      </c>
      <c r="N6" s="34" t="str">
        <f t="shared" si="3"/>
        <v>-</v>
      </c>
      <c r="O6" s="34">
        <f t="shared" si="3"/>
        <v>19.79</v>
      </c>
      <c r="P6" s="34">
        <f t="shared" si="3"/>
        <v>9.4</v>
      </c>
      <c r="Q6" s="34">
        <f t="shared" si="3"/>
        <v>80.849999999999994</v>
      </c>
      <c r="R6" s="34">
        <f t="shared" si="3"/>
        <v>4503</v>
      </c>
      <c r="S6" s="34">
        <f t="shared" si="3"/>
        <v>17343</v>
      </c>
      <c r="T6" s="34">
        <f t="shared" si="3"/>
        <v>368.77</v>
      </c>
      <c r="U6" s="34">
        <f t="shared" si="3"/>
        <v>47.03</v>
      </c>
      <c r="V6" s="34">
        <f t="shared" si="3"/>
        <v>1613</v>
      </c>
      <c r="W6" s="34">
        <f t="shared" si="3"/>
        <v>0.55000000000000004</v>
      </c>
      <c r="X6" s="34">
        <f t="shared" si="3"/>
        <v>2932.73</v>
      </c>
      <c r="Y6" s="35">
        <f>IF(Y7="",NA(),Y7)</f>
        <v>93.38</v>
      </c>
      <c r="Z6" s="35">
        <f t="shared" ref="Z6:AH6" si="4">IF(Z7="",NA(),Z7)</f>
        <v>95.14</v>
      </c>
      <c r="AA6" s="35">
        <f t="shared" si="4"/>
        <v>95.97</v>
      </c>
      <c r="AB6" s="35">
        <f t="shared" si="4"/>
        <v>97.89</v>
      </c>
      <c r="AC6" s="35">
        <f t="shared" si="4"/>
        <v>97.92</v>
      </c>
      <c r="AD6" s="35">
        <f t="shared" si="4"/>
        <v>99.64</v>
      </c>
      <c r="AE6" s="35">
        <f t="shared" si="4"/>
        <v>99.66</v>
      </c>
      <c r="AF6" s="35">
        <f t="shared" si="4"/>
        <v>100.95</v>
      </c>
      <c r="AG6" s="35">
        <f t="shared" si="4"/>
        <v>101.77</v>
      </c>
      <c r="AH6" s="35">
        <f t="shared" si="4"/>
        <v>103.6</v>
      </c>
      <c r="AI6" s="34" t="str">
        <f>IF(AI7="","",IF(AI7="-","【-】","【"&amp;SUBSTITUTE(TEXT(AI7,"#,##0.00"),"-","△")&amp;"】"))</f>
        <v>【102.97】</v>
      </c>
      <c r="AJ6" s="35">
        <f>IF(AJ7="",NA(),AJ7)</f>
        <v>2073.54</v>
      </c>
      <c r="AK6" s="35">
        <f t="shared" ref="AK6:AS6" si="5">IF(AK7="",NA(),AK7)</f>
        <v>2175.6799999999998</v>
      </c>
      <c r="AL6" s="35">
        <f t="shared" si="5"/>
        <v>2218.4299999999998</v>
      </c>
      <c r="AM6" s="35">
        <f t="shared" si="5"/>
        <v>2317.9699999999998</v>
      </c>
      <c r="AN6" s="35">
        <f t="shared" si="5"/>
        <v>2433.59</v>
      </c>
      <c r="AO6" s="35">
        <f t="shared" si="5"/>
        <v>214.61</v>
      </c>
      <c r="AP6" s="35">
        <f t="shared" si="5"/>
        <v>225.39</v>
      </c>
      <c r="AQ6" s="35">
        <f t="shared" si="5"/>
        <v>224.04</v>
      </c>
      <c r="AR6" s="35">
        <f t="shared" si="5"/>
        <v>227.4</v>
      </c>
      <c r="AS6" s="35">
        <f t="shared" si="5"/>
        <v>193.99</v>
      </c>
      <c r="AT6" s="34" t="str">
        <f>IF(AT7="","",IF(AT7="-","【-】","【"&amp;SUBSTITUTE(TEXT(AT7,"#,##0.00"),"-","△")&amp;"】"))</f>
        <v>【165.48】</v>
      </c>
      <c r="AU6" s="35">
        <f>IF(AU7="",NA(),AU7)</f>
        <v>2.83</v>
      </c>
      <c r="AV6" s="35">
        <f t="shared" ref="AV6:BD6" si="6">IF(AV7="",NA(),AV7)</f>
        <v>0.65</v>
      </c>
      <c r="AW6" s="35">
        <f t="shared" si="6"/>
        <v>0.03</v>
      </c>
      <c r="AX6" s="35">
        <f t="shared" si="6"/>
        <v>5.1100000000000003</v>
      </c>
      <c r="AY6" s="35">
        <f t="shared" si="6"/>
        <v>8.5299999999999994</v>
      </c>
      <c r="AZ6" s="35">
        <f t="shared" si="6"/>
        <v>29.45</v>
      </c>
      <c r="BA6" s="35">
        <f t="shared" si="6"/>
        <v>31.84</v>
      </c>
      <c r="BB6" s="35">
        <f t="shared" si="6"/>
        <v>29.91</v>
      </c>
      <c r="BC6" s="35">
        <f t="shared" si="6"/>
        <v>29.54</v>
      </c>
      <c r="BD6" s="35">
        <f t="shared" si="6"/>
        <v>26.99</v>
      </c>
      <c r="BE6" s="34" t="str">
        <f>IF(BE7="","",IF(BE7="-","【-】","【"&amp;SUBSTITUTE(TEXT(BE7,"#,##0.00"),"-","△")&amp;"】"))</f>
        <v>【33.84】</v>
      </c>
      <c r="BF6" s="35">
        <f>IF(BF7="",NA(),BF7)</f>
        <v>1414.38</v>
      </c>
      <c r="BG6" s="35">
        <f t="shared" ref="BG6:BO6" si="7">IF(BG7="",NA(),BG7)</f>
        <v>1701.97</v>
      </c>
      <c r="BH6" s="35">
        <f t="shared" si="7"/>
        <v>1653.51</v>
      </c>
      <c r="BI6" s="35">
        <f t="shared" si="7"/>
        <v>1778.23</v>
      </c>
      <c r="BJ6" s="35">
        <f t="shared" si="7"/>
        <v>1810.85</v>
      </c>
      <c r="BK6" s="35">
        <f t="shared" si="7"/>
        <v>1081.8</v>
      </c>
      <c r="BL6" s="35">
        <f t="shared" si="7"/>
        <v>974.93</v>
      </c>
      <c r="BM6" s="35">
        <f t="shared" si="7"/>
        <v>855.8</v>
      </c>
      <c r="BN6" s="35">
        <f t="shared" si="7"/>
        <v>789.46</v>
      </c>
      <c r="BO6" s="35">
        <f t="shared" si="7"/>
        <v>826.83</v>
      </c>
      <c r="BP6" s="34" t="str">
        <f>IF(BP7="","",IF(BP7="-","【-】","【"&amp;SUBSTITUTE(TEXT(BP7,"#,##0.00"),"-","△")&amp;"】"))</f>
        <v>【765.47】</v>
      </c>
      <c r="BQ6" s="35">
        <f>IF(BQ7="",NA(),BQ7)</f>
        <v>81.59</v>
      </c>
      <c r="BR6" s="35">
        <f t="shared" ref="BR6:BZ6" si="8">IF(BR7="",NA(),BR7)</f>
        <v>76.11</v>
      </c>
      <c r="BS6" s="35">
        <f t="shared" si="8"/>
        <v>58.87</v>
      </c>
      <c r="BT6" s="35">
        <f t="shared" si="8"/>
        <v>56.19</v>
      </c>
      <c r="BU6" s="35">
        <f t="shared" si="8"/>
        <v>54.56</v>
      </c>
      <c r="BV6" s="35">
        <f t="shared" si="8"/>
        <v>52.19</v>
      </c>
      <c r="BW6" s="35">
        <f t="shared" si="8"/>
        <v>55.32</v>
      </c>
      <c r="BX6" s="35">
        <f t="shared" si="8"/>
        <v>59.8</v>
      </c>
      <c r="BY6" s="35">
        <f t="shared" si="8"/>
        <v>57.77</v>
      </c>
      <c r="BZ6" s="35">
        <f t="shared" si="8"/>
        <v>57.31</v>
      </c>
      <c r="CA6" s="34" t="str">
        <f>IF(CA7="","",IF(CA7="-","【-】","【"&amp;SUBSTITUTE(TEXT(CA7,"#,##0.00"),"-","△")&amp;"】"))</f>
        <v>【59.59】</v>
      </c>
      <c r="CB6" s="35">
        <f>IF(CB7="",NA(),CB7)</f>
        <v>276.23</v>
      </c>
      <c r="CC6" s="35">
        <f t="shared" ref="CC6:CK6" si="9">IF(CC7="",NA(),CC7)</f>
        <v>296.02</v>
      </c>
      <c r="CD6" s="35">
        <f t="shared" si="9"/>
        <v>384.64</v>
      </c>
      <c r="CE6" s="35">
        <f t="shared" si="9"/>
        <v>404.88</v>
      </c>
      <c r="CF6" s="35">
        <f t="shared" si="9"/>
        <v>419.33</v>
      </c>
      <c r="CG6" s="35">
        <f t="shared" si="9"/>
        <v>296.14</v>
      </c>
      <c r="CH6" s="35">
        <f t="shared" si="9"/>
        <v>283.17</v>
      </c>
      <c r="CI6" s="35">
        <f t="shared" si="9"/>
        <v>263.76</v>
      </c>
      <c r="CJ6" s="35">
        <f t="shared" si="9"/>
        <v>274.35000000000002</v>
      </c>
      <c r="CK6" s="35">
        <f t="shared" si="9"/>
        <v>273.52</v>
      </c>
      <c r="CL6" s="34" t="str">
        <f>IF(CL7="","",IF(CL7="-","【-】","【"&amp;SUBSTITUTE(TEXT(CL7,"#,##0.00"),"-","△")&amp;"】"))</f>
        <v>【257.86】</v>
      </c>
      <c r="CM6" s="35">
        <f>IF(CM7="",NA(),CM7)</f>
        <v>37.78</v>
      </c>
      <c r="CN6" s="35">
        <f t="shared" ref="CN6:CV6" si="10">IF(CN7="",NA(),CN7)</f>
        <v>35.159999999999997</v>
      </c>
      <c r="CO6" s="35">
        <f t="shared" si="10"/>
        <v>35.450000000000003</v>
      </c>
      <c r="CP6" s="35">
        <f t="shared" si="10"/>
        <v>31.87</v>
      </c>
      <c r="CQ6" s="35">
        <f t="shared" si="10"/>
        <v>30.93</v>
      </c>
      <c r="CR6" s="35">
        <f t="shared" si="10"/>
        <v>52.31</v>
      </c>
      <c r="CS6" s="35">
        <f t="shared" si="10"/>
        <v>60.65</v>
      </c>
      <c r="CT6" s="35">
        <f t="shared" si="10"/>
        <v>51.75</v>
      </c>
      <c r="CU6" s="35">
        <f t="shared" si="10"/>
        <v>50.68</v>
      </c>
      <c r="CV6" s="35">
        <f t="shared" si="10"/>
        <v>50.14</v>
      </c>
      <c r="CW6" s="34" t="str">
        <f>IF(CW7="","",IF(CW7="-","【-】","【"&amp;SUBSTITUTE(TEXT(CW7,"#,##0.00"),"-","△")&amp;"】"))</f>
        <v>【51.30】</v>
      </c>
      <c r="CX6" s="35">
        <f>IF(CX7="",NA(),CX7)</f>
        <v>89.69</v>
      </c>
      <c r="CY6" s="35">
        <f t="shared" ref="CY6:DG6" si="11">IF(CY7="",NA(),CY7)</f>
        <v>90.15</v>
      </c>
      <c r="CZ6" s="35">
        <f t="shared" si="11"/>
        <v>87.8</v>
      </c>
      <c r="DA6" s="35">
        <f t="shared" si="11"/>
        <v>88.17</v>
      </c>
      <c r="DB6" s="35">
        <f t="shared" si="11"/>
        <v>88.78</v>
      </c>
      <c r="DC6" s="35">
        <f t="shared" si="11"/>
        <v>84.32</v>
      </c>
      <c r="DD6" s="35">
        <f t="shared" si="11"/>
        <v>84.58</v>
      </c>
      <c r="DE6" s="35">
        <f t="shared" si="11"/>
        <v>84.84</v>
      </c>
      <c r="DF6" s="35">
        <f t="shared" si="11"/>
        <v>84.86</v>
      </c>
      <c r="DG6" s="35">
        <f t="shared" si="11"/>
        <v>84.98</v>
      </c>
      <c r="DH6" s="34" t="str">
        <f>IF(DH7="","",IF(DH7="-","【-】","【"&amp;SUBSTITUTE(TEXT(DH7,"#,##0.00"),"-","△")&amp;"】"))</f>
        <v>【86.22】</v>
      </c>
      <c r="DI6" s="35">
        <f>IF(DI7="",NA(),DI7)</f>
        <v>11.72</v>
      </c>
      <c r="DJ6" s="35">
        <f t="shared" ref="DJ6:DR6" si="12">IF(DJ7="",NA(),DJ7)</f>
        <v>15.41</v>
      </c>
      <c r="DK6" s="35">
        <f t="shared" si="12"/>
        <v>19.05</v>
      </c>
      <c r="DL6" s="35">
        <f t="shared" si="12"/>
        <v>22.3</v>
      </c>
      <c r="DM6" s="35">
        <f t="shared" si="12"/>
        <v>25.53</v>
      </c>
      <c r="DN6" s="35">
        <f t="shared" si="12"/>
        <v>22.41</v>
      </c>
      <c r="DO6" s="35">
        <f t="shared" si="12"/>
        <v>22.9</v>
      </c>
      <c r="DP6" s="35">
        <f t="shared" si="12"/>
        <v>24.87</v>
      </c>
      <c r="DQ6" s="35">
        <f t="shared" si="12"/>
        <v>24.13</v>
      </c>
      <c r="DR6" s="35">
        <f t="shared" si="12"/>
        <v>23.06</v>
      </c>
      <c r="DS6" s="34" t="str">
        <f>IF(DS7="","",IF(DS7="-","【-】","【"&amp;SUBSTITUTE(TEXT(DS7,"#,##0.00"),"-","△")&amp;"】"))</f>
        <v>【24.97】</v>
      </c>
      <c r="DT6" s="34">
        <f>IF(DT7="",NA(),DT7)</f>
        <v>0</v>
      </c>
      <c r="DU6" s="34">
        <f t="shared" ref="DU6:EC6" si="13">IF(DU7="",NA(),DU7)</f>
        <v>0</v>
      </c>
      <c r="DV6" s="34">
        <f t="shared" si="13"/>
        <v>0</v>
      </c>
      <c r="DW6" s="34">
        <f t="shared" si="13"/>
        <v>0</v>
      </c>
      <c r="DX6" s="34">
        <f t="shared" si="13"/>
        <v>0</v>
      </c>
      <c r="DY6" s="34">
        <f t="shared" si="13"/>
        <v>0</v>
      </c>
      <c r="DZ6" s="34">
        <f t="shared" si="13"/>
        <v>0</v>
      </c>
      <c r="EA6" s="34">
        <f t="shared" si="13"/>
        <v>0</v>
      </c>
      <c r="EB6" s="34">
        <f t="shared" si="13"/>
        <v>0</v>
      </c>
      <c r="EC6" s="34">
        <f t="shared" si="13"/>
        <v>0</v>
      </c>
      <c r="ED6" s="34" t="str">
        <f>IF(ED7="","",IF(ED7="-","【-】","【"&amp;SUBSTITUTE(TEXT(ED7,"#,##0.00"),"-","△")&amp;"】"))</f>
        <v>【0.00】</v>
      </c>
      <c r="EE6" s="34">
        <f>IF(EE7="",NA(),EE7)</f>
        <v>0</v>
      </c>
      <c r="EF6" s="34">
        <f t="shared" ref="EF6:EN6" si="14">IF(EF7="",NA(),EF7)</f>
        <v>0</v>
      </c>
      <c r="EG6" s="34">
        <f t="shared" si="14"/>
        <v>0</v>
      </c>
      <c r="EH6" s="34">
        <f t="shared" si="14"/>
        <v>0</v>
      </c>
      <c r="EI6" s="34">
        <f t="shared" si="14"/>
        <v>0</v>
      </c>
      <c r="EJ6" s="35">
        <f t="shared" si="14"/>
        <v>0.01</v>
      </c>
      <c r="EK6" s="35">
        <f t="shared" si="14"/>
        <v>2.0499999999999998</v>
      </c>
      <c r="EL6" s="35">
        <f t="shared" si="14"/>
        <v>0.01</v>
      </c>
      <c r="EM6" s="35">
        <f t="shared" si="14"/>
        <v>0.01</v>
      </c>
      <c r="EN6" s="35">
        <f t="shared" si="14"/>
        <v>0.02</v>
      </c>
      <c r="EO6" s="34" t="str">
        <f>IF(EO7="","",IF(EO7="-","【-】","【"&amp;SUBSTITUTE(TEXT(EO7,"#,##0.00"),"-","△")&amp;"】"))</f>
        <v>【0.02】</v>
      </c>
    </row>
    <row r="7" spans="1:148" s="36" customFormat="1" x14ac:dyDescent="0.15">
      <c r="A7" s="28"/>
      <c r="B7" s="37">
        <v>2019</v>
      </c>
      <c r="C7" s="37">
        <v>285854</v>
      </c>
      <c r="D7" s="37">
        <v>46</v>
      </c>
      <c r="E7" s="37">
        <v>17</v>
      </c>
      <c r="F7" s="37">
        <v>5</v>
      </c>
      <c r="G7" s="37">
        <v>0</v>
      </c>
      <c r="H7" s="37" t="s">
        <v>96</v>
      </c>
      <c r="I7" s="37" t="s">
        <v>97</v>
      </c>
      <c r="J7" s="37" t="s">
        <v>98</v>
      </c>
      <c r="K7" s="37" t="s">
        <v>99</v>
      </c>
      <c r="L7" s="37" t="s">
        <v>100</v>
      </c>
      <c r="M7" s="37" t="s">
        <v>101</v>
      </c>
      <c r="N7" s="38" t="s">
        <v>102</v>
      </c>
      <c r="O7" s="38">
        <v>19.79</v>
      </c>
      <c r="P7" s="38">
        <v>9.4</v>
      </c>
      <c r="Q7" s="38">
        <v>80.849999999999994</v>
      </c>
      <c r="R7" s="38">
        <v>4503</v>
      </c>
      <c r="S7" s="38">
        <v>17343</v>
      </c>
      <c r="T7" s="38">
        <v>368.77</v>
      </c>
      <c r="U7" s="38">
        <v>47.03</v>
      </c>
      <c r="V7" s="38">
        <v>1613</v>
      </c>
      <c r="W7" s="38">
        <v>0.55000000000000004</v>
      </c>
      <c r="X7" s="38">
        <v>2932.73</v>
      </c>
      <c r="Y7" s="38">
        <v>93.38</v>
      </c>
      <c r="Z7" s="38">
        <v>95.14</v>
      </c>
      <c r="AA7" s="38">
        <v>95.97</v>
      </c>
      <c r="AB7" s="38">
        <v>97.89</v>
      </c>
      <c r="AC7" s="38">
        <v>97.92</v>
      </c>
      <c r="AD7" s="38">
        <v>99.64</v>
      </c>
      <c r="AE7" s="38">
        <v>99.66</v>
      </c>
      <c r="AF7" s="38">
        <v>100.95</v>
      </c>
      <c r="AG7" s="38">
        <v>101.77</v>
      </c>
      <c r="AH7" s="38">
        <v>103.6</v>
      </c>
      <c r="AI7" s="38">
        <v>102.97</v>
      </c>
      <c r="AJ7" s="38">
        <v>2073.54</v>
      </c>
      <c r="AK7" s="38">
        <v>2175.6799999999998</v>
      </c>
      <c r="AL7" s="38">
        <v>2218.4299999999998</v>
      </c>
      <c r="AM7" s="38">
        <v>2317.9699999999998</v>
      </c>
      <c r="AN7" s="38">
        <v>2433.59</v>
      </c>
      <c r="AO7" s="38">
        <v>214.61</v>
      </c>
      <c r="AP7" s="38">
        <v>225.39</v>
      </c>
      <c r="AQ7" s="38">
        <v>224.04</v>
      </c>
      <c r="AR7" s="38">
        <v>227.4</v>
      </c>
      <c r="AS7" s="38">
        <v>193.99</v>
      </c>
      <c r="AT7" s="38">
        <v>165.48</v>
      </c>
      <c r="AU7" s="38">
        <v>2.83</v>
      </c>
      <c r="AV7" s="38">
        <v>0.65</v>
      </c>
      <c r="AW7" s="38">
        <v>0.03</v>
      </c>
      <c r="AX7" s="38">
        <v>5.1100000000000003</v>
      </c>
      <c r="AY7" s="38">
        <v>8.5299999999999994</v>
      </c>
      <c r="AZ7" s="38">
        <v>29.45</v>
      </c>
      <c r="BA7" s="38">
        <v>31.84</v>
      </c>
      <c r="BB7" s="38">
        <v>29.91</v>
      </c>
      <c r="BC7" s="38">
        <v>29.54</v>
      </c>
      <c r="BD7" s="38">
        <v>26.99</v>
      </c>
      <c r="BE7" s="38">
        <v>33.840000000000003</v>
      </c>
      <c r="BF7" s="38">
        <v>1414.38</v>
      </c>
      <c r="BG7" s="38">
        <v>1701.97</v>
      </c>
      <c r="BH7" s="38">
        <v>1653.51</v>
      </c>
      <c r="BI7" s="38">
        <v>1778.23</v>
      </c>
      <c r="BJ7" s="38">
        <v>1810.85</v>
      </c>
      <c r="BK7" s="38">
        <v>1081.8</v>
      </c>
      <c r="BL7" s="38">
        <v>974.93</v>
      </c>
      <c r="BM7" s="38">
        <v>855.8</v>
      </c>
      <c r="BN7" s="38">
        <v>789.46</v>
      </c>
      <c r="BO7" s="38">
        <v>826.83</v>
      </c>
      <c r="BP7" s="38">
        <v>765.47</v>
      </c>
      <c r="BQ7" s="38">
        <v>81.59</v>
      </c>
      <c r="BR7" s="38">
        <v>76.11</v>
      </c>
      <c r="BS7" s="38">
        <v>58.87</v>
      </c>
      <c r="BT7" s="38">
        <v>56.19</v>
      </c>
      <c r="BU7" s="38">
        <v>54.56</v>
      </c>
      <c r="BV7" s="38">
        <v>52.19</v>
      </c>
      <c r="BW7" s="38">
        <v>55.32</v>
      </c>
      <c r="BX7" s="38">
        <v>59.8</v>
      </c>
      <c r="BY7" s="38">
        <v>57.77</v>
      </c>
      <c r="BZ7" s="38">
        <v>57.31</v>
      </c>
      <c r="CA7" s="38">
        <v>59.59</v>
      </c>
      <c r="CB7" s="38">
        <v>276.23</v>
      </c>
      <c r="CC7" s="38">
        <v>296.02</v>
      </c>
      <c r="CD7" s="38">
        <v>384.64</v>
      </c>
      <c r="CE7" s="38">
        <v>404.88</v>
      </c>
      <c r="CF7" s="38">
        <v>419.33</v>
      </c>
      <c r="CG7" s="38">
        <v>296.14</v>
      </c>
      <c r="CH7" s="38">
        <v>283.17</v>
      </c>
      <c r="CI7" s="38">
        <v>263.76</v>
      </c>
      <c r="CJ7" s="38">
        <v>274.35000000000002</v>
      </c>
      <c r="CK7" s="38">
        <v>273.52</v>
      </c>
      <c r="CL7" s="38">
        <v>257.86</v>
      </c>
      <c r="CM7" s="38">
        <v>37.78</v>
      </c>
      <c r="CN7" s="38">
        <v>35.159999999999997</v>
      </c>
      <c r="CO7" s="38">
        <v>35.450000000000003</v>
      </c>
      <c r="CP7" s="38">
        <v>31.87</v>
      </c>
      <c r="CQ7" s="38">
        <v>30.93</v>
      </c>
      <c r="CR7" s="38">
        <v>52.31</v>
      </c>
      <c r="CS7" s="38">
        <v>60.65</v>
      </c>
      <c r="CT7" s="38">
        <v>51.75</v>
      </c>
      <c r="CU7" s="38">
        <v>50.68</v>
      </c>
      <c r="CV7" s="38">
        <v>50.14</v>
      </c>
      <c r="CW7" s="38">
        <v>51.3</v>
      </c>
      <c r="CX7" s="38">
        <v>89.69</v>
      </c>
      <c r="CY7" s="38">
        <v>90.15</v>
      </c>
      <c r="CZ7" s="38">
        <v>87.8</v>
      </c>
      <c r="DA7" s="38">
        <v>88.17</v>
      </c>
      <c r="DB7" s="38">
        <v>88.78</v>
      </c>
      <c r="DC7" s="38">
        <v>84.32</v>
      </c>
      <c r="DD7" s="38">
        <v>84.58</v>
      </c>
      <c r="DE7" s="38">
        <v>84.84</v>
      </c>
      <c r="DF7" s="38">
        <v>84.86</v>
      </c>
      <c r="DG7" s="38">
        <v>84.98</v>
      </c>
      <c r="DH7" s="38">
        <v>86.22</v>
      </c>
      <c r="DI7" s="38">
        <v>11.72</v>
      </c>
      <c r="DJ7" s="38">
        <v>15.41</v>
      </c>
      <c r="DK7" s="38">
        <v>19.05</v>
      </c>
      <c r="DL7" s="38">
        <v>22.3</v>
      </c>
      <c r="DM7" s="38">
        <v>25.53</v>
      </c>
      <c r="DN7" s="38">
        <v>22.41</v>
      </c>
      <c r="DO7" s="38">
        <v>22.9</v>
      </c>
      <c r="DP7" s="38">
        <v>24.87</v>
      </c>
      <c r="DQ7" s="38">
        <v>24.13</v>
      </c>
      <c r="DR7" s="38">
        <v>23.06</v>
      </c>
      <c r="DS7" s="38">
        <v>24.97</v>
      </c>
      <c r="DT7" s="38">
        <v>0</v>
      </c>
      <c r="DU7" s="38">
        <v>0</v>
      </c>
      <c r="DV7" s="38">
        <v>0</v>
      </c>
      <c r="DW7" s="38">
        <v>0</v>
      </c>
      <c r="DX7" s="38">
        <v>0</v>
      </c>
      <c r="DY7" s="38">
        <v>0</v>
      </c>
      <c r="DZ7" s="38">
        <v>0</v>
      </c>
      <c r="EA7" s="38">
        <v>0</v>
      </c>
      <c r="EB7" s="38">
        <v>0</v>
      </c>
      <c r="EC7" s="38">
        <v>0</v>
      </c>
      <c r="ED7" s="38">
        <v>0</v>
      </c>
      <c r="EE7" s="38">
        <v>0</v>
      </c>
      <c r="EF7" s="38">
        <v>0</v>
      </c>
      <c r="EG7" s="38">
        <v>0</v>
      </c>
      <c r="EH7" s="38">
        <v>0</v>
      </c>
      <c r="EI7" s="38">
        <v>0</v>
      </c>
      <c r="EJ7" s="38">
        <v>0.01</v>
      </c>
      <c r="EK7" s="38">
        <v>2.0499999999999998</v>
      </c>
      <c r="EL7" s="38">
        <v>0.01</v>
      </c>
      <c r="EM7" s="38">
        <v>0.01</v>
      </c>
      <c r="EN7" s="38">
        <v>0.02</v>
      </c>
      <c r="EO7" s="38">
        <v>0.02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111</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谷原　裕典</cp:lastModifiedBy>
  <dcterms:created xsi:type="dcterms:W3CDTF">2020-12-04T02:37:38Z</dcterms:created>
  <dcterms:modified xsi:type="dcterms:W3CDTF">2021-01-26T13:42:48Z</dcterms:modified>
  <cp:category/>
</cp:coreProperties>
</file>