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yasunori_tanihara\Desktop\（2021.01.15）経営比較分析表（R元決算）について（〆1月27日（水）中）\提出用\"/>
    </mc:Choice>
  </mc:AlternateContent>
  <xr:revisionPtr revIDLastSave="0" documentId="13_ncr:1_{B73945E4-52B1-481D-BD46-65A0C97AEA17}" xr6:coauthVersionLast="46" xr6:coauthVersionMax="46" xr10:uidLastSave="{00000000-0000-0000-0000-000000000000}"/>
  <workbookProtection workbookAlgorithmName="SHA-512" workbookHashValue="K/lyr85O1ZetDZ+RTaiyZzbMggVLRzkyPP+bOuan1DvvO2Q8vYkQD4dOH0jOF87oBDtFDVBQFDNj54dy2XvphA==" workbookSaltValue="vEaaOaKrUaTUN+/Fp8DTk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P6" i="5"/>
  <c r="O6" i="5"/>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P10" i="4"/>
  <c r="I10" i="4"/>
  <c r="AT8" i="4"/>
  <c r="AD8" i="4"/>
  <c r="W8" i="4"/>
  <c r="P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<sst xmlns="http://schemas.openxmlformats.org/spreadsheetml/2006/main" count="231" uniqueCount="116">
  <si>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</si>
  <si>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</si>
  <si>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</si>
  <si>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</si>
  <si>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</si>
  <si>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</si>
  <si>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</si>
  <si>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</si>
  <si>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</si>
  <si>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</si>
  <si>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</si>
  <si>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</si>
  <si>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</si>
  <si>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</si>
  <si>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</si>
  <si>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</si>
  <si>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</si>
  <si>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</si>
  <si>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</si>
  <si>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</si>
  <si>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</si>
  <si>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</si>
  <si>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</si>
  <si>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</si>
  <si>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</si>
  <si>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</si>
  <si>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</si>
  <si>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</si>
  <si>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</si>
  <si>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</si>
  <si>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</si>
  <si>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</si>
  <si>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</si>
  <si>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</si>
  <si>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</si>
  <si>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</si>
  <si>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</si>
  <si>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</si>
  <si>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</si>
  <si>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</si>
  <si>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</si>
  <si>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</si>
  <si>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</si>
  <si>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</si>
  <si>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</si>
  <si>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</si>
  <si>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</si>
  <si>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</si>
  <si>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</si>
  <si>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</si>
  <si>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</si>
  <si>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</si>
  <si>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</si>
  <si>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</si>
  <si>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</si>
  <si>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</si>
  <si>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</si>
  <si>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</si>
  <si>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</si>
  <si>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</si>
  <si>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</si>
  <si>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</si>
  <si>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</si>
  <si>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</si>
  <si>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</si>
  <si>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</si>
  <si>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</si>
  <si>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</si>
  <si>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</si>
  <si>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</si>
  <si>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</si>
  <si>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</si>
  <si>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</si>
  <si>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</si>
  <si>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</si>
  <si>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</si>
  <si>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</si>
  <si>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</si>
  <si>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</si>
  <si>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</si>
  <si>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</si>
  <si>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</si>
  <si>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</si>
  <si>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</si>
  <si>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</si>
  <si>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</si>
  <si>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</si>
  <si>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</si>
  <si>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</si>
  <si>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</si>
  <si>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</si>
  <si>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</si>
  <si>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</si>
  <si>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</si>
  <si>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</si>
  <si>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</si>
  <si>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</si>
  <si>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</si>
  <si>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</si>
  <si>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</si>
  <si>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</si>
  <si>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</si>
  <si>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</si>
  <si>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</si>
  <si>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</si>
  <si>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</si>
  <si>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</si>
  <si>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</si>
  <si>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</si>
  <si>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</si>
  <si>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</si>
  <si>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</si>
  <si>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</si>
  <si>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平成16年3月）から16年経過したところであるが、水洗化率は66.76％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</si>
  <si>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経常収支比率は100.49％となり、前年度から1.09ﾎﾟｲﾝﾄ増加しており、今後も、分母を構成する経常費用のうち減価償却費が減少する傾向にあることから、増加することが見込まれる。
　累積欠損金比率は、平成24年度以前（地方公営企業法適用前）に発行した下水道事業資本費平準化債等の影響から令和元年度で1,279.16％となり、類似団体平均値、全国平均値を大幅に上回っている。比率の分子である累積欠損金に影響する純損益は、減価償却費が減少する傾向にあることから、比率の増減は横ばいになることが見込まれる。
　流動比率は14.24％となり、100％を大きく下回っている（令和元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企業債残高対事業規模比率は1,188.25％となり、前年度からは17.98ﾎﾟｲﾝﾄ増加している。
　経費回収率は83.63％となり、100％未満（費用が使用料収入以外（繰入金等）で賄われている）となっていて、類似団体平均を上回っているが、全国平均との比較では16.71ﾎﾟｲﾝﾄ下回っている。また、汚水処理原価は令和元年度で277.12円となり、類似団体平均を89.57円上回り、全国平均を大きく上回っている（有収水量1㎥当たりの処理費が高い）。ついては、令和元年度末で66.76％と低迷している水洗化率や施設利用率（R01で27.78％）の向上による有収水量の増加、使用料収入の確保に向けた取組を、今後も継続して進める必要がある。</t>
    <rPh sb="145" eb="147">
      <t>レイワ</t>
    </rPh>
    <rPh sb="147" eb="148">
      <t>ゲン</t>
    </rPh>
    <rPh sb="284" eb="286">
      <t>レイワ</t>
    </rPh>
    <rPh sb="286" eb="287">
      <t>ゲン</t>
    </rPh>
    <rPh sb="570" eb="572">
      <t>レイワ</t>
    </rPh>
    <rPh sb="572" eb="573">
      <t>ゲン</t>
    </rPh>
    <rPh sb="642" eb="644">
      <t>レイワ</t>
    </rPh>
    <rPh sb="644" eb="645">
      <t>ゲン</t>
    </rPh>
    <rPh sb="645" eb="647">
      <t>ネンド</t>
    </rPh>
    <phoneticPr fontId="4"/>
  </si>
  <si>
    <t xml:space="preserve">　公共下水道事業は、平成16年3月の供用開始から16年が経過したところであり、有形固定資産減価償却率は22.75％で100％を大きく下回っている（保有資産の法定耐用年数に到達していない）ことから、現段階では、機械設備等の定期的な点検整備を行うことで、大規模な更新事業等を行う必要はないと考え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</si>
</sst>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5E-493B-B11B-E2A195FC94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0.13</c:v>
                </c:pt>
                <c:pt idx="4">
                  <c:v>0.15</c:v>
                </c:pt>
              </c:numCache>
            </c:numRef>
          </c:val>
          <c:smooth val="0"/>
          <c:extLst>
            <c:ext xmlns:c16="http://schemas.microsoft.com/office/drawing/2014/chart" uri="{C3380CC4-5D6E-409C-BE32-E72D297353CC}">
              <c16:uniqueId val="{00000001-685E-493B-B11B-E2A195FC94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27.6</c:v>
                </c:pt>
                <c:pt idx="1">
                  <c:v>28.14</c:v>
                </c:pt>
                <c:pt idx="2">
                  <c:v>28.44</c:v>
                </c:pt>
                <c:pt idx="3">
                  <c:v>28.36</c:v>
                </c:pt>
                <c:pt idx="4">
                  <c:v>27.78</c:v>
                </c:pt>
              </c:numCache>
            </c:numRef>
          </c:val>
          <c:extLst>
            <c:ext xmlns:c16="http://schemas.microsoft.com/office/drawing/2014/chart" uri="{C3380CC4-5D6E-409C-BE32-E72D297353CC}">
              <c16:uniqueId val="{00000000-7350-4615-80AD-BC1C2D46E7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52.58</c:v>
                </c:pt>
                <c:pt idx="4">
                  <c:v>50.94</c:v>
                </c:pt>
              </c:numCache>
            </c:numRef>
          </c:val>
          <c:smooth val="0"/>
          <c:extLst>
            <c:ext xmlns:c16="http://schemas.microsoft.com/office/drawing/2014/chart" uri="{C3380CC4-5D6E-409C-BE32-E72D297353CC}">
              <c16:uniqueId val="{00000001-7350-4615-80AD-BC1C2D46E7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52.62</c:v>
                </c:pt>
                <c:pt idx="1">
                  <c:v>53.26</c:v>
                </c:pt>
                <c:pt idx="2">
                  <c:v>63.77</c:v>
                </c:pt>
                <c:pt idx="3">
                  <c:v>65.05</c:v>
                </c:pt>
                <c:pt idx="4">
                  <c:v>66.760000000000005</c:v>
                </c:pt>
              </c:numCache>
            </c:numRef>
          </c:val>
          <c:extLst>
            <c:ext xmlns:c16="http://schemas.microsoft.com/office/drawing/2014/chart" uri="{C3380CC4-5D6E-409C-BE32-E72D297353CC}">
              <c16:uniqueId val="{00000000-EB56-45D0-9C41-58A1ABCCC4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83.02</c:v>
                </c:pt>
                <c:pt idx="4">
                  <c:v>82.55</c:v>
                </c:pt>
              </c:numCache>
            </c:numRef>
          </c:val>
          <c:smooth val="0"/>
          <c:extLst>
            <c:ext xmlns:c16="http://schemas.microsoft.com/office/drawing/2014/chart" uri="{C3380CC4-5D6E-409C-BE32-E72D297353CC}">
              <c16:uniqueId val="{00000001-EB56-45D0-9C41-58A1ABCCC4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96.94</c:v>
                </c:pt>
                <c:pt idx="1">
                  <c:v>95.61</c:v>
                </c:pt>
                <c:pt idx="2">
                  <c:v>97.11</c:v>
                </c:pt>
                <c:pt idx="3">
                  <c:v>99.4</c:v>
                </c:pt>
                <c:pt idx="4">
                  <c:v>100.49</c:v>
                </c:pt>
              </c:numCache>
            </c:numRef>
          </c:val>
          <c:extLst>
            <c:ext xmlns:c16="http://schemas.microsoft.com/office/drawing/2014/chart" uri="{C3380CC4-5D6E-409C-BE32-E72D297353CC}">
              <c16:uniqueId val="{00000000-CCFE-4842-B4EB-C908F2196E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100.67</c:v>
                </c:pt>
                <c:pt idx="2">
                  <c:v>99.51</c:v>
                </c:pt>
                <c:pt idx="3">
                  <c:v>104.14</c:v>
                </c:pt>
                <c:pt idx="4">
                  <c:v>106.57</c:v>
                </c:pt>
              </c:numCache>
            </c:numRef>
          </c:val>
          <c:smooth val="0"/>
          <c:extLst>
            <c:ext xmlns:c16="http://schemas.microsoft.com/office/drawing/2014/chart" uri="{C3380CC4-5D6E-409C-BE32-E72D297353CC}">
              <c16:uniqueId val="{00000001-CCFE-4842-B4EB-C908F2196E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10.75</c:v>
                </c:pt>
                <c:pt idx="1">
                  <c:v>13.46</c:v>
                </c:pt>
                <c:pt idx="2">
                  <c:v>16.37</c:v>
                </c:pt>
                <c:pt idx="3">
                  <c:v>19.649999999999999</c:v>
                </c:pt>
                <c:pt idx="4">
                  <c:v>22.75</c:v>
                </c:pt>
              </c:numCache>
            </c:numRef>
          </c:val>
          <c:extLst>
            <c:ext xmlns:c16="http://schemas.microsoft.com/office/drawing/2014/chart" uri="{C3380CC4-5D6E-409C-BE32-E72D297353CC}">
              <c16:uniqueId val="{00000000-38C2-44BC-B030-2C2F4CC026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11.68</c:v>
                </c:pt>
                <c:pt idx="1">
                  <c:v>17.52</c:v>
                </c:pt>
                <c:pt idx="2">
                  <c:v>13.24</c:v>
                </c:pt>
                <c:pt idx="3">
                  <c:v>15.95</c:v>
                </c:pt>
                <c:pt idx="4">
                  <c:v>15.85</c:v>
                </c:pt>
              </c:numCache>
            </c:numRef>
          </c:val>
          <c:smooth val="0"/>
          <c:extLst>
            <c:ext xmlns:c16="http://schemas.microsoft.com/office/drawing/2014/chart" uri="{C3380CC4-5D6E-409C-BE32-E72D297353CC}">
              <c16:uniqueId val="{00000001-38C2-44BC-B030-2C2F4CC026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AF-46C4-BF2F-02D21D1997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3AF-46C4-BF2F-02D21D1997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1210.17</c:v>
                </c:pt>
                <c:pt idx="1">
                  <c:v>1234.08</c:v>
                </c:pt>
                <c:pt idx="2">
                  <c:v>1229.74</c:v>
                </c:pt>
                <c:pt idx="3">
                  <c:v>1254.48</c:v>
                </c:pt>
                <c:pt idx="4">
                  <c:v>1279.1600000000001</c:v>
                </c:pt>
              </c:numCache>
            </c:numRef>
          </c:val>
          <c:extLst>
            <c:ext xmlns:c16="http://schemas.microsoft.com/office/drawing/2014/chart" uri="{C3380CC4-5D6E-409C-BE32-E72D297353CC}">
              <c16:uniqueId val="{00000000-B66E-4041-97CF-7B6D61AE5B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196.92</c:v>
                </c:pt>
                <c:pt idx="1">
                  <c:v>370.35</c:v>
                </c:pt>
                <c:pt idx="2">
                  <c:v>325.77</c:v>
                </c:pt>
                <c:pt idx="3">
                  <c:v>73.180000000000007</c:v>
                </c:pt>
                <c:pt idx="4">
                  <c:v>53.44</c:v>
                </c:pt>
              </c:numCache>
            </c:numRef>
          </c:val>
          <c:smooth val="0"/>
          <c:extLst>
            <c:ext xmlns:c16="http://schemas.microsoft.com/office/drawing/2014/chart" uri="{C3380CC4-5D6E-409C-BE32-E72D297353CC}">
              <c16:uniqueId val="{00000001-B66E-4041-97CF-7B6D61AE5B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22.44</c:v>
                </c:pt>
                <c:pt idx="1">
                  <c:v>58.34</c:v>
                </c:pt>
                <c:pt idx="2">
                  <c:v>37.26</c:v>
                </c:pt>
                <c:pt idx="3">
                  <c:v>20.61</c:v>
                </c:pt>
                <c:pt idx="4">
                  <c:v>14.24</c:v>
                </c:pt>
              </c:numCache>
            </c:numRef>
          </c:val>
          <c:extLst>
            <c:ext xmlns:c16="http://schemas.microsoft.com/office/drawing/2014/chart" uri="{C3380CC4-5D6E-409C-BE32-E72D297353CC}">
              <c16:uniqueId val="{00000000-03C0-4BB4-879D-67144B3645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70.02</c:v>
                </c:pt>
                <c:pt idx="1">
                  <c:v>63.8</c:v>
                </c:pt>
                <c:pt idx="2">
                  <c:v>61.72</c:v>
                </c:pt>
                <c:pt idx="3">
                  <c:v>52.32</c:v>
                </c:pt>
                <c:pt idx="4">
                  <c:v>47.03</c:v>
                </c:pt>
              </c:numCache>
            </c:numRef>
          </c:val>
          <c:smooth val="0"/>
          <c:extLst>
            <c:ext xmlns:c16="http://schemas.microsoft.com/office/drawing/2014/chart" uri="{C3380CC4-5D6E-409C-BE32-E72D297353CC}">
              <c16:uniqueId val="{00000001-03C0-4BB4-879D-67144B3645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914.15</c:v>
                </c:pt>
                <c:pt idx="1">
                  <c:v>1133.6099999999999</c:v>
                </c:pt>
                <c:pt idx="2">
                  <c:v>1139.1199999999999</c:v>
                </c:pt>
                <c:pt idx="3">
                  <c:v>1170.27</c:v>
                </c:pt>
                <c:pt idx="4">
                  <c:v>1188.25</c:v>
                </c:pt>
              </c:numCache>
            </c:numRef>
          </c:val>
          <c:extLst>
            <c:ext xmlns:c16="http://schemas.microsoft.com/office/drawing/2014/chart" uri="{C3380CC4-5D6E-409C-BE32-E72D297353CC}">
              <c16:uniqueId val="{00000000-8AE5-4892-83AF-85E0E9F421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958.81</c:v>
                </c:pt>
                <c:pt idx="4">
                  <c:v>1001.3</c:v>
                </c:pt>
              </c:numCache>
            </c:numRef>
          </c:val>
          <c:smooth val="0"/>
          <c:extLst>
            <c:ext xmlns:c16="http://schemas.microsoft.com/office/drawing/2014/chart" uri="{C3380CC4-5D6E-409C-BE32-E72D297353CC}">
              <c16:uniqueId val="{00000001-8AE5-4892-83AF-85E0E9F421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81.87</c:v>
                </c:pt>
                <c:pt idx="1">
                  <c:v>81.31</c:v>
                </c:pt>
                <c:pt idx="2">
                  <c:v>84.01</c:v>
                </c:pt>
                <c:pt idx="3">
                  <c:v>82.96</c:v>
                </c:pt>
                <c:pt idx="4">
                  <c:v>83.63</c:v>
                </c:pt>
              </c:numCache>
            </c:numRef>
          </c:val>
          <c:extLst>
            <c:ext xmlns:c16="http://schemas.microsoft.com/office/drawing/2014/chart" uri="{C3380CC4-5D6E-409C-BE32-E72D297353CC}">
              <c16:uniqueId val="{00000000-A884-4B3D-8F03-2355319F9E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82.88</c:v>
                </c:pt>
                <c:pt idx="4">
                  <c:v>81.88</c:v>
                </c:pt>
              </c:numCache>
            </c:numRef>
          </c:val>
          <c:smooth val="0"/>
          <c:extLst>
            <c:ext xmlns:c16="http://schemas.microsoft.com/office/drawing/2014/chart" uri="{C3380CC4-5D6E-409C-BE32-E72D297353CC}">
              <c16:uniqueId val="{00000001-A884-4B3D-8F03-2355319F9E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281.95</c:v>
                </c:pt>
                <c:pt idx="1">
                  <c:v>283.27999999999997</c:v>
                </c:pt>
                <c:pt idx="2">
                  <c:v>274.81</c:v>
                </c:pt>
                <c:pt idx="3">
                  <c:v>279.18</c:v>
                </c:pt>
                <c:pt idx="4">
                  <c:v>277.12</c:v>
                </c:pt>
              </c:numCache>
            </c:numRef>
          </c:val>
          <c:extLst>
            <c:ext xmlns:c16="http://schemas.microsoft.com/office/drawing/2014/chart" uri="{C3380CC4-5D6E-409C-BE32-E72D297353CC}">
              <c16:uniqueId val="{00000000-9386-4DFE-98D7-1C2135B1E8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190.99</c:v>
                </c:pt>
                <c:pt idx="4">
                  <c:v>187.55</c:v>
                </c:pt>
              </c:numCache>
            </c:numRef>
          </c:val>
          <c:smooth val="0"/>
          <c:extLst>
            <c:ext xmlns:c16="http://schemas.microsoft.com/office/drawing/2014/chart" uri="{C3380CC4-5D6E-409C-BE32-E72D297353CC}">
              <c16:uniqueId val="{00000001-9386-4DFE-98D7-1C2135B1E8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17343</v>
      </c>
      <c r="AM8" s="51"/>
      <c r="AN8" s="51"/>
      <c r="AO8" s="51"/>
      <c r="AP8" s="51"/>
      <c r="AQ8" s="51"/>
      <c r="AR8" s="51"/>
      <c r="AS8" s="51"/>
      <c r="AT8" s="46">
        <f>データ!T6</f>
        <v>368.77</v>
      </c>
      <c r="AU8" s="46"/>
      <c r="AV8" s="46"/>
      <c r="AW8" s="46"/>
      <c r="AX8" s="46"/>
      <c r="AY8" s="46"/>
      <c r="AZ8" s="46"/>
      <c r="BA8" s="46"/>
      <c r="BB8" s="46">
        <f>データ!U6</f>
        <v>47.03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29.67</v>
      </c>
      <c r="J10" s="46"/>
      <c r="K10" s="46"/>
      <c r="L10" s="46"/>
      <c r="M10" s="46"/>
      <c r="N10" s="46"/>
      <c r="O10" s="46"/>
      <c r="P10" s="46">
        <f>データ!P6</f>
        <v>37.1</v>
      </c>
      <c r="Q10" s="46"/>
      <c r="R10" s="46"/>
      <c r="S10" s="46"/>
      <c r="T10" s="46"/>
      <c r="U10" s="46"/>
      <c r="V10" s="46"/>
      <c r="W10" s="46">
        <f>データ!Q6</f>
        <v>93.25</v>
      </c>
      <c r="X10" s="46"/>
      <c r="Y10" s="46"/>
      <c r="Z10" s="46"/>
      <c r="AA10" s="46"/>
      <c r="AB10" s="46"/>
      <c r="AC10" s="46"/>
      <c r="AD10" s="51">
        <f>データ!R6</f>
        <v>4503</v>
      </c>
      <c r="AE10" s="51"/>
      <c r="AF10" s="51"/>
      <c r="AG10" s="51"/>
      <c r="AH10" s="51"/>
      <c r="AI10" s="51"/>
      <c r="AJ10" s="51"/>
      <c r="AK10" s="2"/>
      <c r="AL10" s="51">
        <f>データ!V6</f>
        <v>6368</v>
      </c>
      <c r="AM10" s="51"/>
      <c r="AN10" s="51"/>
      <c r="AO10" s="51"/>
      <c r="AP10" s="51"/>
      <c r="AQ10" s="51"/>
      <c r="AR10" s="51"/>
      <c r="AS10" s="51"/>
      <c r="AT10" s="46">
        <f>データ!W6</f>
        <v>1.91</v>
      </c>
      <c r="AU10" s="46"/>
      <c r="AV10" s="46"/>
      <c r="AW10" s="46"/>
      <c r="AX10" s="46"/>
      <c r="AY10" s="46"/>
      <c r="AZ10" s="46"/>
      <c r="BA10" s="46"/>
      <c r="BB10" s="46">
        <f>データ!X6</f>
        <v>3334.03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9TG3iUCWDq2qSfrEhD2nbPxYE3i2HRZ+vzBzB0VRk0F/uVrO1/HvZeHzQvaZ0bB+E8Cq/HXmXnJfvFjtfRa/lg==" saltValue="Yd+RRkcIc0R25jsR/Ktg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285854</v>
      </c>
      <c r="D6" s="33">
        <f t="shared" si="3"/>
        <v>46</v>
      </c>
      <c r="E6" s="33">
        <f t="shared" si="3"/>
        <v>17</v>
      </c>
      <c r="F6" s="33">
        <f t="shared" si="3"/>
        <v>1</v>
      </c>
      <c r="G6" s="33">
        <f t="shared" si="3"/>
        <v>0</v>
      </c>
      <c r="H6" s="33" t="str">
        <f t="shared" si="3"/>
        <v>兵庫県　香美町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29.67</v>
      </c>
      <c r="P6" s="34">
        <f t="shared" si="3"/>
        <v>37.1</v>
      </c>
      <c r="Q6" s="34">
        <f t="shared" si="3"/>
        <v>93.25</v>
      </c>
      <c r="R6" s="34">
        <f t="shared" si="3"/>
        <v>4503</v>
      </c>
      <c r="S6" s="34">
        <f t="shared" si="3"/>
        <v>17343</v>
      </c>
      <c r="T6" s="34">
        <f t="shared" si="3"/>
        <v>368.77</v>
      </c>
      <c r="U6" s="34">
        <f t="shared" si="3"/>
        <v>47.03</v>
      </c>
      <c r="V6" s="34">
        <f t="shared" si="3"/>
        <v>6368</v>
      </c>
      <c r="W6" s="34">
        <f t="shared" si="3"/>
        <v>1.91</v>
      </c>
      <c r="X6" s="34">
        <f t="shared" si="3"/>
        <v>3334.03</v>
      </c>
      <c r="Y6" s="35">
        <f>IF(Y7="",NA(),Y7)</f>
        <v>96.94</v>
      </c>
      <c r="Z6" s="35">
        <f t="shared" ref="Z6:AH6" si="4">IF(Z7="",NA(),Z7)</f>
        <v>95.61</v>
      </c>
      <c r="AA6" s="35">
        <f t="shared" si="4"/>
        <v>97.11</v>
      </c>
      <c r="AB6" s="35">
        <f t="shared" si="4"/>
        <v>99.4</v>
      </c>
      <c r="AC6" s="35">
        <f t="shared" si="4"/>
        <v>100.49</v>
      </c>
      <c r="AD6" s="35">
        <f t="shared" si="4"/>
        <v>98.03</v>
      </c>
      <c r="AE6" s="35">
        <f t="shared" si="4"/>
        <v>100.67</v>
      </c>
      <c r="AF6" s="35">
        <f t="shared" si="4"/>
        <v>99.51</v>
      </c>
      <c r="AG6" s="35">
        <f t="shared" si="4"/>
        <v>104.14</v>
      </c>
      <c r="AH6" s="35">
        <f t="shared" si="4"/>
        <v>106.57</v>
      </c>
      <c r="AI6" s="34" t="str">
        <f>IF(AI7="","",IF(AI7="-","【-】","【"&amp;SUBSTITUTE(TEXT(AI7,"#,##0.00"),"-","△")&amp;"】"))</f>
        <v>【108.07】</v>
      </c>
      <c r="AJ6" s="35">
        <f>IF(AJ7="",NA(),AJ7)</f>
        <v>1210.17</v>
      </c>
      <c r="AK6" s="35">
        <f t="shared" ref="AK6:AS6" si="5">IF(AK7="",NA(),AK7)</f>
        <v>1234.08</v>
      </c>
      <c r="AL6" s="35">
        <f t="shared" si="5"/>
        <v>1229.74</v>
      </c>
      <c r="AM6" s="35">
        <f t="shared" si="5"/>
        <v>1254.48</v>
      </c>
      <c r="AN6" s="35">
        <f t="shared" si="5"/>
        <v>1279.1600000000001</v>
      </c>
      <c r="AO6" s="35">
        <f t="shared" si="5"/>
        <v>196.92</v>
      </c>
      <c r="AP6" s="35">
        <f t="shared" si="5"/>
        <v>370.35</v>
      </c>
      <c r="AQ6" s="35">
        <f t="shared" si="5"/>
        <v>325.77</v>
      </c>
      <c r="AR6" s="35">
        <f t="shared" si="5"/>
        <v>73.180000000000007</v>
      </c>
      <c r="AS6" s="35">
        <f t="shared" si="5"/>
        <v>53.44</v>
      </c>
      <c r="AT6" s="34" t="str">
        <f>IF(AT7="","",IF(AT7="-","【-】","【"&amp;SUBSTITUTE(TEXT(AT7,"#,##0.00"),"-","△")&amp;"】"))</f>
        <v>【3.09】</v>
      </c>
      <c r="AU6" s="35">
        <f>IF(AU7="",NA(),AU7)</f>
        <v>22.44</v>
      </c>
      <c r="AV6" s="35">
        <f t="shared" ref="AV6:BD6" si="6">IF(AV7="",NA(),AV7)</f>
        <v>58.34</v>
      </c>
      <c r="AW6" s="35">
        <f t="shared" si="6"/>
        <v>37.26</v>
      </c>
      <c r="AX6" s="35">
        <f t="shared" si="6"/>
        <v>20.61</v>
      </c>
      <c r="AY6" s="35">
        <f t="shared" si="6"/>
        <v>14.24</v>
      </c>
      <c r="AZ6" s="35">
        <f t="shared" si="6"/>
        <v>70.02</v>
      </c>
      <c r="BA6" s="35">
        <f t="shared" si="6"/>
        <v>63.8</v>
      </c>
      <c r="BB6" s="35">
        <f t="shared" si="6"/>
        <v>61.72</v>
      </c>
      <c r="BC6" s="35">
        <f t="shared" si="6"/>
        <v>52.32</v>
      </c>
      <c r="BD6" s="35">
        <f t="shared" si="6"/>
        <v>47.03</v>
      </c>
      <c r="BE6" s="34" t="str">
        <f>IF(BE7="","",IF(BE7="-","【-】","【"&amp;SUBSTITUTE(TEXT(BE7,"#,##0.00"),"-","△")&amp;"】"))</f>
        <v>【69.54】</v>
      </c>
      <c r="BF6" s="35">
        <f>IF(BF7="",NA(),BF7)</f>
        <v>914.15</v>
      </c>
      <c r="BG6" s="35">
        <f t="shared" ref="BG6:BO6" si="7">IF(BG7="",NA(),BG7)</f>
        <v>1133.6099999999999</v>
      </c>
      <c r="BH6" s="35">
        <f t="shared" si="7"/>
        <v>1139.1199999999999</v>
      </c>
      <c r="BI6" s="35">
        <f t="shared" si="7"/>
        <v>1170.27</v>
      </c>
      <c r="BJ6" s="35">
        <f t="shared" si="7"/>
        <v>1188.25</v>
      </c>
      <c r="BK6" s="35">
        <f t="shared" si="7"/>
        <v>1240.1600000000001</v>
      </c>
      <c r="BL6" s="35">
        <f t="shared" si="7"/>
        <v>1193.49</v>
      </c>
      <c r="BM6" s="35">
        <f t="shared" si="7"/>
        <v>876.19</v>
      </c>
      <c r="BN6" s="35">
        <f t="shared" si="7"/>
        <v>958.81</v>
      </c>
      <c r="BO6" s="35">
        <f t="shared" si="7"/>
        <v>1001.3</v>
      </c>
      <c r="BP6" s="34" t="str">
        <f>IF(BP7="","",IF(BP7="-","【-】","【"&amp;SUBSTITUTE(TEXT(BP7,"#,##0.00"),"-","△")&amp;"】"))</f>
        <v>【682.51】</v>
      </c>
      <c r="BQ6" s="35">
        <f>IF(BQ7="",NA(),BQ7)</f>
        <v>81.87</v>
      </c>
      <c r="BR6" s="35">
        <f t="shared" ref="BR6:BZ6" si="8">IF(BR7="",NA(),BR7)</f>
        <v>81.31</v>
      </c>
      <c r="BS6" s="35">
        <f t="shared" si="8"/>
        <v>84.01</v>
      </c>
      <c r="BT6" s="35">
        <f t="shared" si="8"/>
        <v>82.96</v>
      </c>
      <c r="BU6" s="35">
        <f t="shared" si="8"/>
        <v>83.63</v>
      </c>
      <c r="BV6" s="35">
        <f t="shared" si="8"/>
        <v>60.17</v>
      </c>
      <c r="BW6" s="35">
        <f t="shared" si="8"/>
        <v>65.569999999999993</v>
      </c>
      <c r="BX6" s="35">
        <f t="shared" si="8"/>
        <v>75.7</v>
      </c>
      <c r="BY6" s="35">
        <f t="shared" si="8"/>
        <v>82.88</v>
      </c>
      <c r="BZ6" s="35">
        <f t="shared" si="8"/>
        <v>81.88</v>
      </c>
      <c r="CA6" s="34" t="str">
        <f>IF(CA7="","",IF(CA7="-","【-】","【"&amp;SUBSTITUTE(TEXT(CA7,"#,##0.00"),"-","△")&amp;"】"))</f>
        <v>【100.34】</v>
      </c>
      <c r="CB6" s="35">
        <f>IF(CB7="",NA(),CB7)</f>
        <v>281.95</v>
      </c>
      <c r="CC6" s="35">
        <f t="shared" ref="CC6:CK6" si="9">IF(CC7="",NA(),CC7)</f>
        <v>283.27999999999997</v>
      </c>
      <c r="CD6" s="35">
        <f t="shared" si="9"/>
        <v>274.81</v>
      </c>
      <c r="CE6" s="35">
        <f t="shared" si="9"/>
        <v>279.18</v>
      </c>
      <c r="CF6" s="35">
        <f t="shared" si="9"/>
        <v>277.12</v>
      </c>
      <c r="CG6" s="35">
        <f t="shared" si="9"/>
        <v>281.52999999999997</v>
      </c>
      <c r="CH6" s="35">
        <f t="shared" si="9"/>
        <v>263.04000000000002</v>
      </c>
      <c r="CI6" s="35">
        <f t="shared" si="9"/>
        <v>230.04</v>
      </c>
      <c r="CJ6" s="35">
        <f t="shared" si="9"/>
        <v>190.99</v>
      </c>
      <c r="CK6" s="35">
        <f t="shared" si="9"/>
        <v>187.55</v>
      </c>
      <c r="CL6" s="34" t="str">
        <f>IF(CL7="","",IF(CL7="-","【-】","【"&amp;SUBSTITUTE(TEXT(CL7,"#,##0.00"),"-","△")&amp;"】"))</f>
        <v>【136.15】</v>
      </c>
      <c r="CM6" s="35">
        <f>IF(CM7="",NA(),CM7)</f>
        <v>27.6</v>
      </c>
      <c r="CN6" s="35">
        <f t="shared" ref="CN6:CV6" si="10">IF(CN7="",NA(),CN7)</f>
        <v>28.14</v>
      </c>
      <c r="CO6" s="35">
        <f t="shared" si="10"/>
        <v>28.44</v>
      </c>
      <c r="CP6" s="35">
        <f t="shared" si="10"/>
        <v>28.36</v>
      </c>
      <c r="CQ6" s="35">
        <f t="shared" si="10"/>
        <v>27.78</v>
      </c>
      <c r="CR6" s="35">
        <f t="shared" si="10"/>
        <v>44.89</v>
      </c>
      <c r="CS6" s="35">
        <f t="shared" si="10"/>
        <v>40.75</v>
      </c>
      <c r="CT6" s="35">
        <f t="shared" si="10"/>
        <v>42.4</v>
      </c>
      <c r="CU6" s="35">
        <f t="shared" si="10"/>
        <v>52.58</v>
      </c>
      <c r="CV6" s="35">
        <f t="shared" si="10"/>
        <v>50.94</v>
      </c>
      <c r="CW6" s="34" t="str">
        <f>IF(CW7="","",IF(CW7="-","【-】","【"&amp;SUBSTITUTE(TEXT(CW7,"#,##0.00"),"-","△")&amp;"】"))</f>
        <v>【59.64】</v>
      </c>
      <c r="CX6" s="35">
        <f>IF(CX7="",NA(),CX7)</f>
        <v>52.62</v>
      </c>
      <c r="CY6" s="35">
        <f t="shared" ref="CY6:DG6" si="11">IF(CY7="",NA(),CY7)</f>
        <v>53.26</v>
      </c>
      <c r="CZ6" s="35">
        <f t="shared" si="11"/>
        <v>63.77</v>
      </c>
      <c r="DA6" s="35">
        <f t="shared" si="11"/>
        <v>65.05</v>
      </c>
      <c r="DB6" s="35">
        <f t="shared" si="11"/>
        <v>66.760000000000005</v>
      </c>
      <c r="DC6" s="35">
        <f t="shared" si="11"/>
        <v>64.89</v>
      </c>
      <c r="DD6" s="35">
        <f t="shared" si="11"/>
        <v>64.97</v>
      </c>
      <c r="DE6" s="35">
        <f t="shared" si="11"/>
        <v>65.77</v>
      </c>
      <c r="DF6" s="35">
        <f t="shared" si="11"/>
        <v>83.02</v>
      </c>
      <c r="DG6" s="35">
        <f t="shared" si="11"/>
        <v>82.55</v>
      </c>
      <c r="DH6" s="34" t="str">
        <f>IF(DH7="","",IF(DH7="-","【-】","【"&amp;SUBSTITUTE(TEXT(DH7,"#,##0.00"),"-","△")&amp;"】"))</f>
        <v>【95.35】</v>
      </c>
      <c r="DI6" s="35">
        <f>IF(DI7="",NA(),DI7)</f>
        <v>10.75</v>
      </c>
      <c r="DJ6" s="35">
        <f t="shared" ref="DJ6:DR6" si="12">IF(DJ7="",NA(),DJ7)</f>
        <v>13.46</v>
      </c>
      <c r="DK6" s="35">
        <f t="shared" si="12"/>
        <v>16.37</v>
      </c>
      <c r="DL6" s="35">
        <f t="shared" si="12"/>
        <v>19.649999999999999</v>
      </c>
      <c r="DM6" s="35">
        <f t="shared" si="12"/>
        <v>22.75</v>
      </c>
      <c r="DN6" s="35">
        <f t="shared" si="12"/>
        <v>11.68</v>
      </c>
      <c r="DO6" s="35">
        <f t="shared" si="12"/>
        <v>17.52</v>
      </c>
      <c r="DP6" s="35">
        <f t="shared" si="12"/>
        <v>13.24</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4">
        <f t="shared" ref="EF6:EN6" si="14">IF(EF7="",NA(),EF7)</f>
        <v>0</v>
      </c>
      <c r="EG6" s="34">
        <f t="shared" si="14"/>
        <v>0</v>
      </c>
      <c r="EH6" s="34">
        <f t="shared" si="14"/>
        <v>0</v>
      </c>
      <c r="EI6" s="34">
        <f t="shared" si="14"/>
        <v>0</v>
      </c>
      <c r="EJ6" s="35">
        <f t="shared" si="14"/>
        <v>0.33</v>
      </c>
      <c r="EK6" s="35">
        <f t="shared" si="14"/>
        <v>0.21</v>
      </c>
      <c r="EL6" s="35">
        <f t="shared" si="14"/>
        <v>0.15</v>
      </c>
      <c r="EM6" s="35">
        <f t="shared" si="14"/>
        <v>0.13</v>
      </c>
      <c r="EN6" s="35">
        <f t="shared" si="14"/>
        <v>0.15</v>
      </c>
      <c r="EO6" s="34" t="str">
        <f>IF(EO7="","",IF(EO7="-","【-】","【"&amp;SUBSTITUTE(TEXT(EO7,"#,##0.00"),"-","△")&amp;"】"))</f>
        <v>【0.22】</v>
      </c>
    </row>
    <row r="7" spans="1:148" s="36" customFormat="1" x14ac:dyDescent="0.15">
      <c r="A7" s="28"/>
      <c r="B7" s="37">
        <v>2019</v>
      </c>
      <c r="C7" s="37">
        <v>285854</v>
      </c>
      <c r="D7" s="37">
        <v>46</v>
      </c>
      <c r="E7" s="37">
        <v>17</v>
      </c>
      <c r="F7" s="37">
        <v>1</v>
      </c>
      <c r="G7" s="37">
        <v>0</v>
      </c>
      <c r="H7" s="37" t="s">
        <v>96</v>
      </c>
      <c r="I7" s="37" t="s">
        <v>97</v>
      </c>
      <c r="J7" s="37" t="s">
        <v>98</v>
      </c>
      <c r="K7" s="37" t="s">
        <v>99</v>
      </c>
      <c r="L7" s="37" t="s">
        <v>100</v>
      </c>
      <c r="M7" s="37" t="s">
        <v>101</v>
      </c>
      <c r="N7" s="38" t="s">
        <v>102</v>
      </c>
      <c r="O7" s="38">
        <v>29.67</v>
      </c>
      <c r="P7" s="38">
        <v>37.1</v>
      </c>
      <c r="Q7" s="38">
        <v>93.25</v>
      </c>
      <c r="R7" s="38">
        <v>4503</v>
      </c>
      <c r="S7" s="38">
        <v>17343</v>
      </c>
      <c r="T7" s="38">
        <v>368.77</v>
      </c>
      <c r="U7" s="38">
        <v>47.03</v>
      </c>
      <c r="V7" s="38">
        <v>6368</v>
      </c>
      <c r="W7" s="38">
        <v>1.91</v>
      </c>
      <c r="X7" s="38">
        <v>3334.03</v>
      </c>
      <c r="Y7" s="38">
        <v>96.94</v>
      </c>
      <c r="Z7" s="38">
        <v>95.61</v>
      </c>
      <c r="AA7" s="38">
        <v>97.11</v>
      </c>
      <c r="AB7" s="38">
        <v>99.4</v>
      </c>
      <c r="AC7" s="38">
        <v>100.49</v>
      </c>
      <c r="AD7" s="38">
        <v>98.03</v>
      </c>
      <c r="AE7" s="38">
        <v>100.67</v>
      </c>
      <c r="AF7" s="38">
        <v>99.51</v>
      </c>
      <c r="AG7" s="38">
        <v>104.14</v>
      </c>
      <c r="AH7" s="38">
        <v>106.57</v>
      </c>
      <c r="AI7" s="38">
        <v>108.07</v>
      </c>
      <c r="AJ7" s="38">
        <v>1210.17</v>
      </c>
      <c r="AK7" s="38">
        <v>1234.08</v>
      </c>
      <c r="AL7" s="38">
        <v>1229.74</v>
      </c>
      <c r="AM7" s="38">
        <v>1254.48</v>
      </c>
      <c r="AN7" s="38">
        <v>1279.1600000000001</v>
      </c>
      <c r="AO7" s="38">
        <v>196.92</v>
      </c>
      <c r="AP7" s="38">
        <v>370.35</v>
      </c>
      <c r="AQ7" s="38">
        <v>325.77</v>
      </c>
      <c r="AR7" s="38">
        <v>73.180000000000007</v>
      </c>
      <c r="AS7" s="38">
        <v>53.44</v>
      </c>
      <c r="AT7" s="38">
        <v>3.09</v>
      </c>
      <c r="AU7" s="38">
        <v>22.44</v>
      </c>
      <c r="AV7" s="38">
        <v>58.34</v>
      </c>
      <c r="AW7" s="38">
        <v>37.26</v>
      </c>
      <c r="AX7" s="38">
        <v>20.61</v>
      </c>
      <c r="AY7" s="38">
        <v>14.24</v>
      </c>
      <c r="AZ7" s="38">
        <v>70.02</v>
      </c>
      <c r="BA7" s="38">
        <v>63.8</v>
      </c>
      <c r="BB7" s="38">
        <v>61.72</v>
      </c>
      <c r="BC7" s="38">
        <v>52.32</v>
      </c>
      <c r="BD7" s="38">
        <v>47.03</v>
      </c>
      <c r="BE7" s="38">
        <v>69.540000000000006</v>
      </c>
      <c r="BF7" s="38">
        <v>914.15</v>
      </c>
      <c r="BG7" s="38">
        <v>1133.6099999999999</v>
      </c>
      <c r="BH7" s="38">
        <v>1139.1199999999999</v>
      </c>
      <c r="BI7" s="38">
        <v>1170.27</v>
      </c>
      <c r="BJ7" s="38">
        <v>1188.25</v>
      </c>
      <c r="BK7" s="38">
        <v>1240.1600000000001</v>
      </c>
      <c r="BL7" s="38">
        <v>1193.49</v>
      </c>
      <c r="BM7" s="38">
        <v>876.19</v>
      </c>
      <c r="BN7" s="38">
        <v>958.81</v>
      </c>
      <c r="BO7" s="38">
        <v>1001.3</v>
      </c>
      <c r="BP7" s="38">
        <v>682.51</v>
      </c>
      <c r="BQ7" s="38">
        <v>81.87</v>
      </c>
      <c r="BR7" s="38">
        <v>81.31</v>
      </c>
      <c r="BS7" s="38">
        <v>84.01</v>
      </c>
      <c r="BT7" s="38">
        <v>82.96</v>
      </c>
      <c r="BU7" s="38">
        <v>83.63</v>
      </c>
      <c r="BV7" s="38">
        <v>60.17</v>
      </c>
      <c r="BW7" s="38">
        <v>65.569999999999993</v>
      </c>
      <c r="BX7" s="38">
        <v>75.7</v>
      </c>
      <c r="BY7" s="38">
        <v>82.88</v>
      </c>
      <c r="BZ7" s="38">
        <v>81.88</v>
      </c>
      <c r="CA7" s="38">
        <v>100.34</v>
      </c>
      <c r="CB7" s="38">
        <v>281.95</v>
      </c>
      <c r="CC7" s="38">
        <v>283.27999999999997</v>
      </c>
      <c r="CD7" s="38">
        <v>274.81</v>
      </c>
      <c r="CE7" s="38">
        <v>279.18</v>
      </c>
      <c r="CF7" s="38">
        <v>277.12</v>
      </c>
      <c r="CG7" s="38">
        <v>281.52999999999997</v>
      </c>
      <c r="CH7" s="38">
        <v>263.04000000000002</v>
      </c>
      <c r="CI7" s="38">
        <v>230.04</v>
      </c>
      <c r="CJ7" s="38">
        <v>190.99</v>
      </c>
      <c r="CK7" s="38">
        <v>187.55</v>
      </c>
      <c r="CL7" s="38">
        <v>136.15</v>
      </c>
      <c r="CM7" s="38">
        <v>27.6</v>
      </c>
      <c r="CN7" s="38">
        <v>28.14</v>
      </c>
      <c r="CO7" s="38">
        <v>28.44</v>
      </c>
      <c r="CP7" s="38">
        <v>28.36</v>
      </c>
      <c r="CQ7" s="38">
        <v>27.78</v>
      </c>
      <c r="CR7" s="38">
        <v>44.89</v>
      </c>
      <c r="CS7" s="38">
        <v>40.75</v>
      </c>
      <c r="CT7" s="38">
        <v>42.4</v>
      </c>
      <c r="CU7" s="38">
        <v>52.58</v>
      </c>
      <c r="CV7" s="38">
        <v>50.94</v>
      </c>
      <c r="CW7" s="38">
        <v>59.64</v>
      </c>
      <c r="CX7" s="38">
        <v>52.62</v>
      </c>
      <c r="CY7" s="38">
        <v>53.26</v>
      </c>
      <c r="CZ7" s="38">
        <v>63.77</v>
      </c>
      <c r="DA7" s="38">
        <v>65.05</v>
      </c>
      <c r="DB7" s="38">
        <v>66.760000000000005</v>
      </c>
      <c r="DC7" s="38">
        <v>64.89</v>
      </c>
      <c r="DD7" s="38">
        <v>64.97</v>
      </c>
      <c r="DE7" s="38">
        <v>65.77</v>
      </c>
      <c r="DF7" s="38">
        <v>83.02</v>
      </c>
      <c r="DG7" s="38">
        <v>82.55</v>
      </c>
      <c r="DH7" s="38">
        <v>95.35</v>
      </c>
      <c r="DI7" s="38">
        <v>10.75</v>
      </c>
      <c r="DJ7" s="38">
        <v>13.46</v>
      </c>
      <c r="DK7" s="38">
        <v>16.37</v>
      </c>
      <c r="DL7" s="38">
        <v>19.649999999999999</v>
      </c>
      <c r="DM7" s="38">
        <v>22.75</v>
      </c>
      <c r="DN7" s="38">
        <v>11.68</v>
      </c>
      <c r="DO7" s="38">
        <v>17.52</v>
      </c>
      <c r="DP7" s="38">
        <v>13.24</v>
      </c>
      <c r="DQ7" s="38">
        <v>15.95</v>
      </c>
      <c r="DR7" s="38">
        <v>15.85</v>
      </c>
      <c r="DS7" s="38">
        <v>38.57</v>
      </c>
      <c r="DT7" s="38">
        <v>0</v>
      </c>
      <c r="DU7" s="38">
        <v>0</v>
      </c>
      <c r="DV7" s="38">
        <v>0</v>
      </c>
      <c r="DW7" s="38">
        <v>0</v>
      </c>
      <c r="DX7" s="38">
        <v>0</v>
      </c>
      <c r="DY7" s="38">
        <v>0</v>
      </c>
      <c r="DZ7" s="38">
        <v>0</v>
      </c>
      <c r="EA7" s="38">
        <v>0</v>
      </c>
      <c r="EB7" s="38">
        <v>0</v>
      </c>
      <c r="EC7" s="38">
        <v>0</v>
      </c>
      <c r="ED7" s="38">
        <v>5.9</v>
      </c>
      <c r="EE7" s="38">
        <v>0</v>
      </c>
      <c r="EF7" s="38">
        <v>0</v>
      </c>
      <c r="EG7" s="38">
        <v>0</v>
      </c>
      <c r="EH7" s="38">
        <v>0</v>
      </c>
      <c r="EI7" s="38">
        <v>0</v>
      </c>
      <c r="EJ7" s="38">
        <v>0.33</v>
      </c>
      <c r="EK7" s="38">
        <v>0.21</v>
      </c>
      <c r="EL7" s="38">
        <v>0.15</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2020-12-04T02:29:06Z</dcterms:created>
  <dcterms:modified xsi:type="dcterms:W3CDTF">2021-01-26T13:39:36Z</dcterms:modified>
  <cp:category/>
</cp:coreProperties>
</file>