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01\財政課\財政公表\04 財政状況資料集・経営比較分析表\H30年度\H30経営比較分析表（水道・病院・下水道・観光施設）\公開用Excel\"/>
    </mc:Choice>
  </mc:AlternateContent>
  <workbookProtection workbookAlgorithmName="SHA-512" workbookHashValue="ce3qEI1Jmm51sbJugSNDTFCC0pkCYPVCJ0SOi6CVuipIR+kpuA+gb1zHnK5MBStin9G6NafC9hoGZw7lNUCixw==" workbookSaltValue="R7x9qkZRnO6JHHA5MvyrUQ==" workbookSpinCount="100000" lockStructure="1"/>
  <bookViews>
    <workbookView xWindow="-120" yWindow="-120" windowWidth="24240" windowHeight="1314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BB8"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<sst xmlns="http://schemas.openxmlformats.org/spreadsheetml/2006/main" count="223" uniqueCount="111">
  <si>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</si>
  <si>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</si>
  <si>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</si>
  <si>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</si>
  <si>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</si>
  <si>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</si>
  <si>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</si>
  <si>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</si>
  <si>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</si>
  <si>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</si>
  <si>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</si>
  <si>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</si>
  <si>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</si>
  <si>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</si>
  <si>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</si>
  <si>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</si>
  <si>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</si>
  <si>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</si>
  <si>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</si>
  <si>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</si>
  <si>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</si>
  <si>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</si>
  <si>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</si>
  <si>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</si>
  <si>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</si>
  <si>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</si>
  <si>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</si>
  <si>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</si>
  <si>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</si>
  <si>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</si>
  <si>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</si>
  <si>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</si>
  <si>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</si>
  <si>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</si>
  <si>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</si>
  <si>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</si>
  <si>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</si>
  <si>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</si>
  <si>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</si>
  <si>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</si>
  <si>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</si>
  <si>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</si>
  <si>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</si>
  <si>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</si>
  <si>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</si>
  <si>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</si>
  <si>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</si>
  <si>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</si>
  <si>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</si>
  <si>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</si>
  <si>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</si>
  <si>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</si>
  <si>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</si>
  <si>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</si>
  <si>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</si>
  <si>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</si>
  <si>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</si>
  <si>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</si>
  <si>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</si>
  <si>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</si>
  <si>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</si>
  <si>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</si>
  <si>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</si>
  <si>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</si>
  <si>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</si>
  <si>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</si>
  <si>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</si>
  <si>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</si>
  <si>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</si>
  <si>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</si>
  <si>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</si>
  <si>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</si>
  <si>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</si>
  <si>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</si>
  <si>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</si>
  <si>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</si>
  <si>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</si>
  <si>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</si>
  <si>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</si>
  <si>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</si>
  <si>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</si>
  <si>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</si>
  <si>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</si>
  <si>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</si>
  <si>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</si>
  <si>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</si>
  <si>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</si>
  <si>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</si>
  <si>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</si>
  <si>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</si>
  <si>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</si>
  <si>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</si>
  <si>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</si>
  <si>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</si>
  <si>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</si>
  <si>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</si>
  <si>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</si>
  <si>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</si>
  <si>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</si>
  <si>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</si>
  <si>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</si>
  <si>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</si>
  <si>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</si>
  <si>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</si>
  <si>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</si>
  <si>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</si>
  <si>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</si>
  <si>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</si>
  <si>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経常収支比率は122.58％となり、100％超え（単年度収支が黒字）となっている。今後、分母を構成する経常費用のうち減価償却費が減少する傾向にあることから、比率は増加する見込みである。
　累積欠損金比率は335.91％となり、類似団体平均、全国平均を大幅に上回っている。比率の分子である累積欠損金に影響する純損益は、平成30年度以降は減価償却費が減少する傾向にあることから、比率は減少することが見込まれる。
　流動比率は9.96％となり、100％を大きく下回っている（平成30年度末から1年以内の支払いに対応する資金が同年度末で不足）が、比率の分母となる流動負債のうち企業債償還金（翌年度償還分）に係る財源は、下水道使用料の他に1年以内に収入する一般会計繰入金等を予定していることから、大きな影響はないと考えている。
　企業債残高対事業規模比率は、一般会計等が負担することが見込まれる企業債残高の割合が減少した影響から953.22％となり、前年度からは16.93ﾎﾟｲﾝﾄ増加している。
　経費回収率は58.00％となり、100％未満（費用が使用料収入以外（繰入金等）で賄われている）となっていて、類似団体平均、全国平均を上回っている。また、汚水処理原価は387.42円となり、類似団体平均、全国平均と近似している。今後は、平成30年度末で96.43％となっている水洗化率を維持することで、経営の健全性等が確保できるよう努めていきたいと考えている。
</t>
    <rPh sb="437" eb="439">
      <t>ゾウカ</t>
    </rPh>
    <phoneticPr fontId="4"/>
  </si>
  <si>
    <t>　漁業集落排水事業（1処理区）は供用開始（平成12年4月)から18年が経過したところであるが、有形固定資産減価償却率は28.36％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</si>
  <si>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平成12年4月)から18年が経過したところで、水洗化率は96.43％となっている。本町では、平成20年度から計3回（平成20年10月、平成23年7月、平成26年7月）の使用料改定を行ってきたところであるが、今後は、処理区内人口の自然減少等の影響から、有収水量の増加、使用料収入の確保は、難しいと考えるため、本事業の運営に必要となる財源の確保が課題となっている。
　当面は、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</si>
</sst>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03-42A6-A256-4C033E3708B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0.31</c:v>
                </c:pt>
                <c:pt idx="1">
                  <c:v>0.18</c:v>
                </c:pt>
                <c:pt idx="2">
                  <c:v>0.01</c:v>
                </c:pt>
                <c:pt idx="3">
                  <c:v>0.09</c:v>
                </c:pt>
                <c:pt idx="4">
                  <c:v>0.02</c:v>
                </c:pt>
              </c:numCache>
            </c:numRef>
          </c:val>
          <c:smooth val="0"/>
          <c:extLst>
            <c:ext xmlns:c16="http://schemas.microsoft.com/office/drawing/2014/chart" uri="{C3380CC4-5D6E-409C-BE32-E72D297353CC}">
              <c16:uniqueId val="{00000001-9D03-42A6-A256-4C033E3708B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38.409999999999997</c:v>
                </c:pt>
                <c:pt idx="1">
                  <c:v>34.06</c:v>
                </c:pt>
                <c:pt idx="2">
                  <c:v>35.51</c:v>
                </c:pt>
                <c:pt idx="3">
                  <c:v>34.78</c:v>
                </c:pt>
                <c:pt idx="4">
                  <c:v>34.06</c:v>
                </c:pt>
              </c:numCache>
            </c:numRef>
          </c:val>
          <c:extLst>
            <c:ext xmlns:c16="http://schemas.microsoft.com/office/drawing/2014/chart" uri="{C3380CC4-5D6E-409C-BE32-E72D297353CC}">
              <c16:uniqueId val="{00000000-2DA4-460B-832C-A19467A5192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29.86</c:v>
                </c:pt>
                <c:pt idx="1">
                  <c:v>35.64</c:v>
                </c:pt>
                <c:pt idx="2">
                  <c:v>33.729999999999997</c:v>
                </c:pt>
                <c:pt idx="3">
                  <c:v>33.21</c:v>
                </c:pt>
                <c:pt idx="4">
                  <c:v>32.229999999999997</c:v>
                </c:pt>
              </c:numCache>
            </c:numRef>
          </c:val>
          <c:smooth val="0"/>
          <c:extLst>
            <c:ext xmlns:c16="http://schemas.microsoft.com/office/drawing/2014/chart" uri="{C3380CC4-5D6E-409C-BE32-E72D297353CC}">
              <c16:uniqueId val="{00000001-2DA4-460B-832C-A19467A5192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96.72</c:v>
                </c:pt>
                <c:pt idx="1">
                  <c:v>98.37</c:v>
                </c:pt>
                <c:pt idx="2">
                  <c:v>98.27</c:v>
                </c:pt>
                <c:pt idx="3">
                  <c:v>96.36</c:v>
                </c:pt>
                <c:pt idx="4">
                  <c:v>96.43</c:v>
                </c:pt>
              </c:numCache>
            </c:numRef>
          </c:val>
          <c:extLst>
            <c:ext xmlns:c16="http://schemas.microsoft.com/office/drawing/2014/chart" uri="{C3380CC4-5D6E-409C-BE32-E72D297353CC}">
              <c16:uniqueId val="{00000000-C6D1-44DF-9659-8CAFB65CBED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65.95</c:v>
                </c:pt>
                <c:pt idx="1">
                  <c:v>82.92</c:v>
                </c:pt>
                <c:pt idx="2">
                  <c:v>79.989999999999995</c:v>
                </c:pt>
                <c:pt idx="3">
                  <c:v>79.98</c:v>
                </c:pt>
                <c:pt idx="4">
                  <c:v>80.8</c:v>
                </c:pt>
              </c:numCache>
            </c:numRef>
          </c:val>
          <c:smooth val="0"/>
          <c:extLst>
            <c:ext xmlns:c16="http://schemas.microsoft.com/office/drawing/2014/chart" uri="{C3380CC4-5D6E-409C-BE32-E72D297353CC}">
              <c16:uniqueId val="{00000001-C6D1-44DF-9659-8CAFB65CBED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103.55</c:v>
                </c:pt>
                <c:pt idx="1">
                  <c:v>113.57</c:v>
                </c:pt>
                <c:pt idx="2">
                  <c:v>121.4</c:v>
                </c:pt>
                <c:pt idx="3">
                  <c:v>120.87</c:v>
                </c:pt>
                <c:pt idx="4">
                  <c:v>122.58</c:v>
                </c:pt>
              </c:numCache>
            </c:numRef>
          </c:val>
          <c:extLst>
            <c:ext xmlns:c16="http://schemas.microsoft.com/office/drawing/2014/chart" uri="{C3380CC4-5D6E-409C-BE32-E72D297353CC}">
              <c16:uniqueId val="{00000000-7264-444B-80E5-CFD863BF92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108.94</c:v>
                </c:pt>
                <c:pt idx="1">
                  <c:v>97.28</c:v>
                </c:pt>
                <c:pt idx="2">
                  <c:v>98.49</c:v>
                </c:pt>
                <c:pt idx="3">
                  <c:v>99.09</c:v>
                </c:pt>
                <c:pt idx="4">
                  <c:v>101.36</c:v>
                </c:pt>
              </c:numCache>
            </c:numRef>
          </c:val>
          <c:smooth val="0"/>
          <c:extLst>
            <c:ext xmlns:c16="http://schemas.microsoft.com/office/drawing/2014/chart" uri="{C3380CC4-5D6E-409C-BE32-E72D297353CC}">
              <c16:uniqueId val="{00000001-7264-444B-80E5-CFD863BF92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11.11</c:v>
                </c:pt>
                <c:pt idx="1">
                  <c:v>15.77</c:v>
                </c:pt>
                <c:pt idx="2">
                  <c:v>20.29</c:v>
                </c:pt>
                <c:pt idx="3">
                  <c:v>24.39</c:v>
                </c:pt>
                <c:pt idx="4">
                  <c:v>28.36</c:v>
                </c:pt>
              </c:numCache>
            </c:numRef>
          </c:val>
          <c:extLst>
            <c:ext xmlns:c16="http://schemas.microsoft.com/office/drawing/2014/chart" uri="{C3380CC4-5D6E-409C-BE32-E72D297353CC}">
              <c16:uniqueId val="{00000000-882D-46D1-9C40-38269C4CAFD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10.48</c:v>
                </c:pt>
                <c:pt idx="1">
                  <c:v>27.17</c:v>
                </c:pt>
                <c:pt idx="2">
                  <c:v>30.22</c:v>
                </c:pt>
                <c:pt idx="3">
                  <c:v>33.380000000000003</c:v>
                </c:pt>
                <c:pt idx="4">
                  <c:v>30.26</c:v>
                </c:pt>
              </c:numCache>
            </c:numRef>
          </c:val>
          <c:smooth val="0"/>
          <c:extLst>
            <c:ext xmlns:c16="http://schemas.microsoft.com/office/drawing/2014/chart" uri="{C3380CC4-5D6E-409C-BE32-E72D297353CC}">
              <c16:uniqueId val="{00000001-882D-46D1-9C40-38269C4CAFD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B9-4BA6-A157-E6CFBECE0C6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3B9-4BA6-A157-E6CFBECE0C6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764.77</c:v>
                </c:pt>
                <c:pt idx="1">
                  <c:v>670.01</c:v>
                </c:pt>
                <c:pt idx="2">
                  <c:v>557.57000000000005</c:v>
                </c:pt>
                <c:pt idx="3">
                  <c:v>453.57</c:v>
                </c:pt>
                <c:pt idx="4">
                  <c:v>335.91</c:v>
                </c:pt>
              </c:numCache>
            </c:numRef>
          </c:val>
          <c:extLst>
            <c:ext xmlns:c16="http://schemas.microsoft.com/office/drawing/2014/chart" uri="{C3380CC4-5D6E-409C-BE32-E72D297353CC}">
              <c16:uniqueId val="{00000000-BAA0-4D18-8870-0506663BF8C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119.41</c:v>
                </c:pt>
                <c:pt idx="1">
                  <c:v>244.06</c:v>
                </c:pt>
                <c:pt idx="2">
                  <c:v>294.57</c:v>
                </c:pt>
                <c:pt idx="3">
                  <c:v>295.20999999999998</c:v>
                </c:pt>
                <c:pt idx="4">
                  <c:v>221.05</c:v>
                </c:pt>
              </c:numCache>
            </c:numRef>
          </c:val>
          <c:smooth val="0"/>
          <c:extLst>
            <c:ext xmlns:c16="http://schemas.microsoft.com/office/drawing/2014/chart" uri="{C3380CC4-5D6E-409C-BE32-E72D297353CC}">
              <c16:uniqueId val="{00000001-BAA0-4D18-8870-0506663BF8C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10.94</c:v>
                </c:pt>
                <c:pt idx="1">
                  <c:v>12.02</c:v>
                </c:pt>
                <c:pt idx="2">
                  <c:v>7.64</c:v>
                </c:pt>
                <c:pt idx="3">
                  <c:v>6.34</c:v>
                </c:pt>
                <c:pt idx="4">
                  <c:v>9.9600000000000009</c:v>
                </c:pt>
              </c:numCache>
            </c:numRef>
          </c:val>
          <c:extLst>
            <c:ext xmlns:c16="http://schemas.microsoft.com/office/drawing/2014/chart" uri="{C3380CC4-5D6E-409C-BE32-E72D297353CC}">
              <c16:uniqueId val="{00000000-DD46-4B95-B803-2485B6A5215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142.24</c:v>
                </c:pt>
                <c:pt idx="1">
                  <c:v>57.91</c:v>
                </c:pt>
                <c:pt idx="2">
                  <c:v>94.41</c:v>
                </c:pt>
                <c:pt idx="3">
                  <c:v>90.89</c:v>
                </c:pt>
                <c:pt idx="4">
                  <c:v>80.95</c:v>
                </c:pt>
              </c:numCache>
            </c:numRef>
          </c:val>
          <c:smooth val="0"/>
          <c:extLst>
            <c:ext xmlns:c16="http://schemas.microsoft.com/office/drawing/2014/chart" uri="{C3380CC4-5D6E-409C-BE32-E72D297353CC}">
              <c16:uniqueId val="{00000001-DD46-4B95-B803-2485B6A5215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927.42</c:v>
                </c:pt>
                <c:pt idx="1">
                  <c:v>851.08</c:v>
                </c:pt>
                <c:pt idx="2">
                  <c:v>978.47</c:v>
                </c:pt>
                <c:pt idx="3">
                  <c:v>936.29</c:v>
                </c:pt>
                <c:pt idx="4">
                  <c:v>953.22</c:v>
                </c:pt>
              </c:numCache>
            </c:numRef>
          </c:val>
          <c:extLst>
            <c:ext xmlns:c16="http://schemas.microsoft.com/office/drawing/2014/chart" uri="{C3380CC4-5D6E-409C-BE32-E72D297353CC}">
              <c16:uniqueId val="{00000000-AA70-4534-A020-34F36AA4CF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1741.94</c:v>
                </c:pt>
                <c:pt idx="1">
                  <c:v>1029.24</c:v>
                </c:pt>
                <c:pt idx="2">
                  <c:v>1063.93</c:v>
                </c:pt>
                <c:pt idx="3">
                  <c:v>1060.8599999999999</c:v>
                </c:pt>
                <c:pt idx="4">
                  <c:v>1006.65</c:v>
                </c:pt>
              </c:numCache>
            </c:numRef>
          </c:val>
          <c:smooth val="0"/>
          <c:extLst>
            <c:ext xmlns:c16="http://schemas.microsoft.com/office/drawing/2014/chart" uri="{C3380CC4-5D6E-409C-BE32-E72D297353CC}">
              <c16:uniqueId val="{00000001-AA70-4534-A020-34F36AA4CF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91.25</c:v>
                </c:pt>
                <c:pt idx="1">
                  <c:v>91.65</c:v>
                </c:pt>
                <c:pt idx="2">
                  <c:v>78.5</c:v>
                </c:pt>
                <c:pt idx="3">
                  <c:v>60.51</c:v>
                </c:pt>
                <c:pt idx="4">
                  <c:v>58</c:v>
                </c:pt>
              </c:numCache>
            </c:numRef>
          </c:val>
          <c:extLst>
            <c:ext xmlns:c16="http://schemas.microsoft.com/office/drawing/2014/chart" uri="{C3380CC4-5D6E-409C-BE32-E72D297353CC}">
              <c16:uniqueId val="{00000000-C360-4D00-9460-8B184365624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33.86</c:v>
                </c:pt>
                <c:pt idx="1">
                  <c:v>43.13</c:v>
                </c:pt>
                <c:pt idx="2">
                  <c:v>46.26</c:v>
                </c:pt>
                <c:pt idx="3">
                  <c:v>45.81</c:v>
                </c:pt>
                <c:pt idx="4">
                  <c:v>43.43</c:v>
                </c:pt>
              </c:numCache>
            </c:numRef>
          </c:val>
          <c:smooth val="0"/>
          <c:extLst>
            <c:ext xmlns:c16="http://schemas.microsoft.com/office/drawing/2014/chart" uri="{C3380CC4-5D6E-409C-BE32-E72D297353CC}">
              <c16:uniqueId val="{00000001-C360-4D00-9460-8B184365624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237.14</c:v>
                </c:pt>
                <c:pt idx="1">
                  <c:v>243.24</c:v>
                </c:pt>
                <c:pt idx="2">
                  <c:v>284.32</c:v>
                </c:pt>
                <c:pt idx="3">
                  <c:v>372.14</c:v>
                </c:pt>
                <c:pt idx="4">
                  <c:v>387.42</c:v>
                </c:pt>
              </c:numCache>
            </c:numRef>
          </c:val>
          <c:extLst>
            <c:ext xmlns:c16="http://schemas.microsoft.com/office/drawing/2014/chart" uri="{C3380CC4-5D6E-409C-BE32-E72D297353CC}">
              <c16:uniqueId val="{00000000-5C57-4ECE-B8F7-0209917591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510.15</c:v>
                </c:pt>
                <c:pt idx="1">
                  <c:v>392.03</c:v>
                </c:pt>
                <c:pt idx="2">
                  <c:v>376.4</c:v>
                </c:pt>
                <c:pt idx="3">
                  <c:v>383.92</c:v>
                </c:pt>
                <c:pt idx="4">
                  <c:v>400.44</c:v>
                </c:pt>
              </c:numCache>
            </c:numRef>
          </c:val>
          <c:smooth val="0"/>
          <c:extLst>
            <c:ext xmlns:c16="http://schemas.microsoft.com/office/drawing/2014/chart" uri="{C3380CC4-5D6E-409C-BE32-E72D297353CC}">
              <c16:uniqueId val="{00000001-5C57-4ECE-B8F7-0209917591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兵庫県　香美町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8">
        <f>データ!S6</f>
        <v>17845</v>
      </c>
      <c r="AM8" s="68"/>
      <c r="AN8" s="68"/>
      <c r="AO8" s="68"/>
      <c r="AP8" s="68"/>
      <c r="AQ8" s="68"/>
      <c r="AR8" s="68"/>
      <c r="AS8" s="68"/>
      <c r="AT8" s="67">
        <f>データ!T6</f>
        <v>368.77</v>
      </c>
      <c r="AU8" s="67"/>
      <c r="AV8" s="67"/>
      <c r="AW8" s="67"/>
      <c r="AX8" s="67"/>
      <c r="AY8" s="67"/>
      <c r="AZ8" s="67"/>
      <c r="BA8" s="67"/>
      <c r="BB8" s="67">
        <f>データ!U6</f>
        <v>48.39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40.28</v>
      </c>
      <c r="J10" s="67"/>
      <c r="K10" s="67"/>
      <c r="L10" s="67"/>
      <c r="M10" s="67"/>
      <c r="N10" s="67"/>
      <c r="O10" s="67"/>
      <c r="P10" s="67">
        <f>データ!P6</f>
        <v>0.95</v>
      </c>
      <c r="Q10" s="67"/>
      <c r="R10" s="67"/>
      <c r="S10" s="67"/>
      <c r="T10" s="67"/>
      <c r="U10" s="67"/>
      <c r="V10" s="67"/>
      <c r="W10" s="67">
        <f>データ!Q6</f>
        <v>87.11</v>
      </c>
      <c r="X10" s="67"/>
      <c r="Y10" s="67"/>
      <c r="Z10" s="67"/>
      <c r="AA10" s="67"/>
      <c r="AB10" s="67"/>
      <c r="AC10" s="67"/>
      <c r="AD10" s="68">
        <f>データ!R6</f>
        <v>4503</v>
      </c>
      <c r="AE10" s="68"/>
      <c r="AF10" s="68"/>
      <c r="AG10" s="68"/>
      <c r="AH10" s="68"/>
      <c r="AI10" s="68"/>
      <c r="AJ10" s="68"/>
      <c r="AK10" s="2"/>
      <c r="AL10" s="68">
        <f>データ!V6</f>
        <v>168</v>
      </c>
      <c r="AM10" s="68"/>
      <c r="AN10" s="68"/>
      <c r="AO10" s="68"/>
      <c r="AP10" s="68"/>
      <c r="AQ10" s="68"/>
      <c r="AR10" s="68"/>
      <c r="AS10" s="68"/>
      <c r="AT10" s="67">
        <f>データ!W6</f>
        <v>7.0000000000000007E-2</v>
      </c>
      <c r="AU10" s="67"/>
      <c r="AV10" s="67"/>
      <c r="AW10" s="67"/>
      <c r="AX10" s="67"/>
      <c r="AY10" s="67"/>
      <c r="AZ10" s="67"/>
      <c r="BA10" s="67"/>
      <c r="BB10" s="67">
        <f>データ!X6</f>
        <v>2400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108</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【101.27】</v>
      </c>
      <c r="F85" s="26" t="str">
        <f>データ!AT6</f>
        <v>【101.38】</v>
      </c>
      <c r="G85" s="26" t="str">
        <f>データ!BE6</f>
        <v>【65.72】</v>
      </c>
      <c r="H85" s="26" t="str">
        <f>データ!BP6</f>
        <v>【973.20】</v>
      </c>
      <c r="I85" s="26" t="str">
        <f>データ!CA6</f>
        <v>【45.14】</v>
      </c>
      <c r="J85" s="26" t="str">
        <f>データ!CL6</f>
        <v>【377.19】</v>
      </c>
      <c r="K85" s="26" t="str">
        <f>データ!CW6</f>
        <v>【33.69】</v>
      </c>
      <c r="L85" s="26" t="str">
        <f>データ!DH6</f>
        <v>【80.08】</v>
      </c>
      <c r="M85" s="26" t="str">
        <f>データ!DS6</f>
        <v>【27.36】</v>
      </c>
      <c r="N85" s="26" t="str">
        <f>データ!ED6</f>
        <v>【0.00】</v>
      </c>
      <c r="O85" s="26" t="str">
        <f>データ!EO6</f>
        <v>【0.04】</v>
      </c>
    </row>
  </sheetData>
  <sheetProtection algorithmName="SHA-512" hashValue="oKN4jS6yPchwSP9jPUSbR5znFjwiwHHhMqBIKqP6WvUjaY+NQ8nUIGtPXyveu2hHtqYzIanGuc2hRhHNMY6kkQ==" saltValue="s2LAzbhb2qveXRr/SKYIl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285854</v>
      </c>
      <c r="D6" s="33">
        <f t="shared" si="3"/>
        <v>46</v>
      </c>
      <c r="E6" s="33">
        <f t="shared" si="3"/>
        <v>17</v>
      </c>
      <c r="F6" s="33">
        <f t="shared" si="3"/>
        <v>6</v>
      </c>
      <c r="G6" s="33">
        <f t="shared" si="3"/>
        <v>0</v>
      </c>
      <c r="H6" s="33" t="str">
        <f t="shared" si="3"/>
        <v>兵庫県　香美町</v>
      </c>
      <c r="I6" s="33" t="str">
        <f t="shared" si="3"/>
        <v>法適用</v>
      </c>
      <c r="J6" s="33" t="str">
        <f t="shared" si="3"/>
        <v>下水道事業</v>
      </c>
      <c r="K6" s="33" t="str">
        <f t="shared" si="3"/>
        <v>漁業集落排水</v>
      </c>
      <c r="L6" s="33" t="str">
        <f t="shared" si="3"/>
        <v>H2</v>
      </c>
      <c r="M6" s="33" t="str">
        <f t="shared" si="3"/>
        <v>非設置</v>
      </c>
      <c r="N6" s="34" t="str">
        <f t="shared" si="3"/>
        <v>-</v>
      </c>
      <c r="O6" s="34">
        <f t="shared" si="3"/>
        <v>40.28</v>
      </c>
      <c r="P6" s="34">
        <f t="shared" si="3"/>
        <v>0.95</v>
      </c>
      <c r="Q6" s="34">
        <f t="shared" si="3"/>
        <v>87.11</v>
      </c>
      <c r="R6" s="34">
        <f t="shared" si="3"/>
        <v>4503</v>
      </c>
      <c r="S6" s="34">
        <f t="shared" si="3"/>
        <v>17845</v>
      </c>
      <c r="T6" s="34">
        <f t="shared" si="3"/>
        <v>368.77</v>
      </c>
      <c r="U6" s="34">
        <f t="shared" si="3"/>
        <v>48.39</v>
      </c>
      <c r="V6" s="34">
        <f t="shared" si="3"/>
        <v>168</v>
      </c>
      <c r="W6" s="34">
        <f t="shared" si="3"/>
        <v>7.0000000000000007E-2</v>
      </c>
      <c r="X6" s="34">
        <f t="shared" si="3"/>
        <v>2400</v>
      </c>
      <c r="Y6" s="35">
        <f>IF(Y7="",NA(),Y7)</f>
        <v>103.55</v>
      </c>
      <c r="Z6" s="35">
        <f t="shared" ref="Z6:AH6" si="4">IF(Z7="",NA(),Z7)</f>
        <v>113.57</v>
      </c>
      <c r="AA6" s="35">
        <f t="shared" si="4"/>
        <v>121.4</v>
      </c>
      <c r="AB6" s="35">
        <f t="shared" si="4"/>
        <v>120.87</v>
      </c>
      <c r="AC6" s="35">
        <f t="shared" si="4"/>
        <v>122.58</v>
      </c>
      <c r="AD6" s="35">
        <f t="shared" si="4"/>
        <v>108.94</v>
      </c>
      <c r="AE6" s="35">
        <f t="shared" si="4"/>
        <v>97.28</v>
      </c>
      <c r="AF6" s="35">
        <f t="shared" si="4"/>
        <v>98.49</v>
      </c>
      <c r="AG6" s="35">
        <f t="shared" si="4"/>
        <v>99.09</v>
      </c>
      <c r="AH6" s="35">
        <f t="shared" si="4"/>
        <v>101.36</v>
      </c>
      <c r="AI6" s="34" t="str">
        <f>IF(AI7="","",IF(AI7="-","【-】","【"&amp;SUBSTITUTE(TEXT(AI7,"#,##0.00"),"-","△")&amp;"】"))</f>
        <v>【101.27】</v>
      </c>
      <c r="AJ6" s="35">
        <f>IF(AJ7="",NA(),AJ7)</f>
        <v>764.77</v>
      </c>
      <c r="AK6" s="35">
        <f t="shared" ref="AK6:AS6" si="5">IF(AK7="",NA(),AK7)</f>
        <v>670.01</v>
      </c>
      <c r="AL6" s="35">
        <f t="shared" si="5"/>
        <v>557.57000000000005</v>
      </c>
      <c r="AM6" s="35">
        <f t="shared" si="5"/>
        <v>453.57</v>
      </c>
      <c r="AN6" s="35">
        <f t="shared" si="5"/>
        <v>335.91</v>
      </c>
      <c r="AO6" s="35">
        <f t="shared" si="5"/>
        <v>119.41</v>
      </c>
      <c r="AP6" s="35">
        <f t="shared" si="5"/>
        <v>244.06</v>
      </c>
      <c r="AQ6" s="35">
        <f t="shared" si="5"/>
        <v>294.57</v>
      </c>
      <c r="AR6" s="35">
        <f t="shared" si="5"/>
        <v>295.20999999999998</v>
      </c>
      <c r="AS6" s="35">
        <f t="shared" si="5"/>
        <v>221.05</v>
      </c>
      <c r="AT6" s="34" t="str">
        <f>IF(AT7="","",IF(AT7="-","【-】","【"&amp;SUBSTITUTE(TEXT(AT7,"#,##0.00"),"-","△")&amp;"】"))</f>
        <v>【101.38】</v>
      </c>
      <c r="AU6" s="35">
        <f>IF(AU7="",NA(),AU7)</f>
        <v>10.94</v>
      </c>
      <c r="AV6" s="35">
        <f t="shared" ref="AV6:BD6" si="6">IF(AV7="",NA(),AV7)</f>
        <v>12.02</v>
      </c>
      <c r="AW6" s="35">
        <f t="shared" si="6"/>
        <v>7.64</v>
      </c>
      <c r="AX6" s="35">
        <f t="shared" si="6"/>
        <v>6.34</v>
      </c>
      <c r="AY6" s="35">
        <f t="shared" si="6"/>
        <v>9.9600000000000009</v>
      </c>
      <c r="AZ6" s="35">
        <f t="shared" si="6"/>
        <v>142.24</v>
      </c>
      <c r="BA6" s="35">
        <f t="shared" si="6"/>
        <v>57.91</v>
      </c>
      <c r="BB6" s="35">
        <f t="shared" si="6"/>
        <v>94.41</v>
      </c>
      <c r="BC6" s="35">
        <f t="shared" si="6"/>
        <v>90.89</v>
      </c>
      <c r="BD6" s="35">
        <f t="shared" si="6"/>
        <v>80.95</v>
      </c>
      <c r="BE6" s="34" t="str">
        <f>IF(BE7="","",IF(BE7="-","【-】","【"&amp;SUBSTITUTE(TEXT(BE7,"#,##0.00"),"-","△")&amp;"】"))</f>
        <v>【65.72】</v>
      </c>
      <c r="BF6" s="35">
        <f>IF(BF7="",NA(),BF7)</f>
        <v>927.42</v>
      </c>
      <c r="BG6" s="35">
        <f t="shared" ref="BG6:BO6" si="7">IF(BG7="",NA(),BG7)</f>
        <v>851.08</v>
      </c>
      <c r="BH6" s="35">
        <f t="shared" si="7"/>
        <v>978.47</v>
      </c>
      <c r="BI6" s="35">
        <f t="shared" si="7"/>
        <v>936.29</v>
      </c>
      <c r="BJ6" s="35">
        <f t="shared" si="7"/>
        <v>953.22</v>
      </c>
      <c r="BK6" s="35">
        <f t="shared" si="7"/>
        <v>1741.94</v>
      </c>
      <c r="BL6" s="35">
        <f t="shared" si="7"/>
        <v>1029.24</v>
      </c>
      <c r="BM6" s="35">
        <f t="shared" si="7"/>
        <v>1063.93</v>
      </c>
      <c r="BN6" s="35">
        <f t="shared" si="7"/>
        <v>1060.8599999999999</v>
      </c>
      <c r="BO6" s="35">
        <f t="shared" si="7"/>
        <v>1006.65</v>
      </c>
      <c r="BP6" s="34" t="str">
        <f>IF(BP7="","",IF(BP7="-","【-】","【"&amp;SUBSTITUTE(TEXT(BP7,"#,##0.00"),"-","△")&amp;"】"))</f>
        <v>【973.20】</v>
      </c>
      <c r="BQ6" s="35">
        <f>IF(BQ7="",NA(),BQ7)</f>
        <v>91.25</v>
      </c>
      <c r="BR6" s="35">
        <f t="shared" ref="BR6:BZ6" si="8">IF(BR7="",NA(),BR7)</f>
        <v>91.65</v>
      </c>
      <c r="BS6" s="35">
        <f t="shared" si="8"/>
        <v>78.5</v>
      </c>
      <c r="BT6" s="35">
        <f t="shared" si="8"/>
        <v>60.51</v>
      </c>
      <c r="BU6" s="35">
        <f t="shared" si="8"/>
        <v>58</v>
      </c>
      <c r="BV6" s="35">
        <f t="shared" si="8"/>
        <v>33.86</v>
      </c>
      <c r="BW6" s="35">
        <f t="shared" si="8"/>
        <v>43.13</v>
      </c>
      <c r="BX6" s="35">
        <f t="shared" si="8"/>
        <v>46.26</v>
      </c>
      <c r="BY6" s="35">
        <f t="shared" si="8"/>
        <v>45.81</v>
      </c>
      <c r="BZ6" s="35">
        <f t="shared" si="8"/>
        <v>43.43</v>
      </c>
      <c r="CA6" s="34" t="str">
        <f>IF(CA7="","",IF(CA7="-","【-】","【"&amp;SUBSTITUTE(TEXT(CA7,"#,##0.00"),"-","△")&amp;"】"))</f>
        <v>【45.14】</v>
      </c>
      <c r="CB6" s="35">
        <f>IF(CB7="",NA(),CB7)</f>
        <v>237.14</v>
      </c>
      <c r="CC6" s="35">
        <f t="shared" ref="CC6:CK6" si="9">IF(CC7="",NA(),CC7)</f>
        <v>243.24</v>
      </c>
      <c r="CD6" s="35">
        <f t="shared" si="9"/>
        <v>284.32</v>
      </c>
      <c r="CE6" s="35">
        <f t="shared" si="9"/>
        <v>372.14</v>
      </c>
      <c r="CF6" s="35">
        <f t="shared" si="9"/>
        <v>387.42</v>
      </c>
      <c r="CG6" s="35">
        <f t="shared" si="9"/>
        <v>510.15</v>
      </c>
      <c r="CH6" s="35">
        <f t="shared" si="9"/>
        <v>392.03</v>
      </c>
      <c r="CI6" s="35">
        <f t="shared" si="9"/>
        <v>376.4</v>
      </c>
      <c r="CJ6" s="35">
        <f t="shared" si="9"/>
        <v>383.92</v>
      </c>
      <c r="CK6" s="35">
        <f t="shared" si="9"/>
        <v>400.44</v>
      </c>
      <c r="CL6" s="34" t="str">
        <f>IF(CL7="","",IF(CL7="-","【-】","【"&amp;SUBSTITUTE(TEXT(CL7,"#,##0.00"),"-","△")&amp;"】"))</f>
        <v>【377.19】</v>
      </c>
      <c r="CM6" s="35">
        <f>IF(CM7="",NA(),CM7)</f>
        <v>38.409999999999997</v>
      </c>
      <c r="CN6" s="35">
        <f t="shared" ref="CN6:CV6" si="10">IF(CN7="",NA(),CN7)</f>
        <v>34.06</v>
      </c>
      <c r="CO6" s="35">
        <f t="shared" si="10"/>
        <v>35.51</v>
      </c>
      <c r="CP6" s="35">
        <f t="shared" si="10"/>
        <v>34.78</v>
      </c>
      <c r="CQ6" s="35">
        <f t="shared" si="10"/>
        <v>34.06</v>
      </c>
      <c r="CR6" s="35">
        <f t="shared" si="10"/>
        <v>29.86</v>
      </c>
      <c r="CS6" s="35">
        <f t="shared" si="10"/>
        <v>35.64</v>
      </c>
      <c r="CT6" s="35">
        <f t="shared" si="10"/>
        <v>33.729999999999997</v>
      </c>
      <c r="CU6" s="35">
        <f t="shared" si="10"/>
        <v>33.21</v>
      </c>
      <c r="CV6" s="35">
        <f t="shared" si="10"/>
        <v>32.229999999999997</v>
      </c>
      <c r="CW6" s="34" t="str">
        <f>IF(CW7="","",IF(CW7="-","【-】","【"&amp;SUBSTITUTE(TEXT(CW7,"#,##0.00"),"-","△")&amp;"】"))</f>
        <v>【33.69】</v>
      </c>
      <c r="CX6" s="35">
        <f>IF(CX7="",NA(),CX7)</f>
        <v>96.72</v>
      </c>
      <c r="CY6" s="35">
        <f t="shared" ref="CY6:DG6" si="11">IF(CY7="",NA(),CY7)</f>
        <v>98.37</v>
      </c>
      <c r="CZ6" s="35">
        <f t="shared" si="11"/>
        <v>98.27</v>
      </c>
      <c r="DA6" s="35">
        <f t="shared" si="11"/>
        <v>96.36</v>
      </c>
      <c r="DB6" s="35">
        <f t="shared" si="11"/>
        <v>96.43</v>
      </c>
      <c r="DC6" s="35">
        <f t="shared" si="11"/>
        <v>65.95</v>
      </c>
      <c r="DD6" s="35">
        <f t="shared" si="11"/>
        <v>82.92</v>
      </c>
      <c r="DE6" s="35">
        <f t="shared" si="11"/>
        <v>79.989999999999995</v>
      </c>
      <c r="DF6" s="35">
        <f t="shared" si="11"/>
        <v>79.98</v>
      </c>
      <c r="DG6" s="35">
        <f t="shared" si="11"/>
        <v>80.8</v>
      </c>
      <c r="DH6" s="34" t="str">
        <f>IF(DH7="","",IF(DH7="-","【-】","【"&amp;SUBSTITUTE(TEXT(DH7,"#,##0.00"),"-","△")&amp;"】"))</f>
        <v>【80.08】</v>
      </c>
      <c r="DI6" s="35">
        <f>IF(DI7="",NA(),DI7)</f>
        <v>11.11</v>
      </c>
      <c r="DJ6" s="35">
        <f t="shared" ref="DJ6:DR6" si="12">IF(DJ7="",NA(),DJ7)</f>
        <v>15.77</v>
      </c>
      <c r="DK6" s="35">
        <f t="shared" si="12"/>
        <v>20.29</v>
      </c>
      <c r="DL6" s="35">
        <f t="shared" si="12"/>
        <v>24.39</v>
      </c>
      <c r="DM6" s="35">
        <f t="shared" si="12"/>
        <v>28.36</v>
      </c>
      <c r="DN6" s="35">
        <f t="shared" si="12"/>
        <v>10.48</v>
      </c>
      <c r="DO6" s="35">
        <f t="shared" si="12"/>
        <v>27.17</v>
      </c>
      <c r="DP6" s="35">
        <f t="shared" si="12"/>
        <v>30.22</v>
      </c>
      <c r="DQ6" s="35">
        <f t="shared" si="12"/>
        <v>33.380000000000003</v>
      </c>
      <c r="DR6" s="35">
        <f t="shared" si="12"/>
        <v>30.26</v>
      </c>
      <c r="DS6" s="34" t="str">
        <f>IF(DS7="","",IF(DS7="-","【-】","【"&amp;SUBSTITUTE(TEXT(DS7,"#,##0.00"),"-","△")&amp;"】"))</f>
        <v>【27.36】</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0.31</v>
      </c>
      <c r="EK6" s="35">
        <f t="shared" si="14"/>
        <v>0.18</v>
      </c>
      <c r="EL6" s="35">
        <f t="shared" si="14"/>
        <v>0.01</v>
      </c>
      <c r="EM6" s="35">
        <f t="shared" si="14"/>
        <v>0.09</v>
      </c>
      <c r="EN6" s="35">
        <f t="shared" si="14"/>
        <v>0.02</v>
      </c>
      <c r="EO6" s="34" t="str">
        <f>IF(EO7="","",IF(EO7="-","【-】","【"&amp;SUBSTITUTE(TEXT(EO7,"#,##0.00"),"-","△")&amp;"】"))</f>
        <v>【0.04】</v>
      </c>
    </row>
    <row r="7" spans="1:148" s="36" customFormat="1" x14ac:dyDescent="0.15">
      <c r="A7" s="28"/>
      <c r="B7" s="37">
        <v>2018</v>
      </c>
      <c r="C7" s="37">
        <v>285854</v>
      </c>
      <c r="D7" s="37">
        <v>46</v>
      </c>
      <c r="E7" s="37">
        <v>17</v>
      </c>
      <c r="F7" s="37">
        <v>6</v>
      </c>
      <c r="G7" s="37">
        <v>0</v>
      </c>
      <c r="H7" s="37" t="s">
        <v>96</v>
      </c>
      <c r="I7" s="37" t="s">
        <v>97</v>
      </c>
      <c r="J7" s="37" t="s">
        <v>98</v>
      </c>
      <c r="K7" s="37" t="s">
        <v>99</v>
      </c>
      <c r="L7" s="37" t="s">
        <v>100</v>
      </c>
      <c r="M7" s="37" t="s">
        <v>101</v>
      </c>
      <c r="N7" s="38" t="s">
        <v>102</v>
      </c>
      <c r="O7" s="38">
        <v>40.28</v>
      </c>
      <c r="P7" s="38">
        <v>0.95</v>
      </c>
      <c r="Q7" s="38">
        <v>87.11</v>
      </c>
      <c r="R7" s="38">
        <v>4503</v>
      </c>
      <c r="S7" s="38">
        <v>17845</v>
      </c>
      <c r="T7" s="38">
        <v>368.77</v>
      </c>
      <c r="U7" s="38">
        <v>48.39</v>
      </c>
      <c r="V7" s="38">
        <v>168</v>
      </c>
      <c r="W7" s="38">
        <v>7.0000000000000007E-2</v>
      </c>
      <c r="X7" s="38">
        <v>2400</v>
      </c>
      <c r="Y7" s="38">
        <v>103.55</v>
      </c>
      <c r="Z7" s="38">
        <v>113.57</v>
      </c>
      <c r="AA7" s="38">
        <v>121.4</v>
      </c>
      <c r="AB7" s="38">
        <v>120.87</v>
      </c>
      <c r="AC7" s="38">
        <v>122.58</v>
      </c>
      <c r="AD7" s="38">
        <v>108.94</v>
      </c>
      <c r="AE7" s="38">
        <v>97.28</v>
      </c>
      <c r="AF7" s="38">
        <v>98.49</v>
      </c>
      <c r="AG7" s="38">
        <v>99.09</v>
      </c>
      <c r="AH7" s="38">
        <v>101.36</v>
      </c>
      <c r="AI7" s="38">
        <v>101.27</v>
      </c>
      <c r="AJ7" s="38">
        <v>764.77</v>
      </c>
      <c r="AK7" s="38">
        <v>670.01</v>
      </c>
      <c r="AL7" s="38">
        <v>557.57000000000005</v>
      </c>
      <c r="AM7" s="38">
        <v>453.57</v>
      </c>
      <c r="AN7" s="38">
        <v>335.91</v>
      </c>
      <c r="AO7" s="38">
        <v>119.41</v>
      </c>
      <c r="AP7" s="38">
        <v>244.06</v>
      </c>
      <c r="AQ7" s="38">
        <v>294.57</v>
      </c>
      <c r="AR7" s="38">
        <v>295.20999999999998</v>
      </c>
      <c r="AS7" s="38">
        <v>221.05</v>
      </c>
      <c r="AT7" s="38">
        <v>101.38</v>
      </c>
      <c r="AU7" s="38">
        <v>10.94</v>
      </c>
      <c r="AV7" s="38">
        <v>12.02</v>
      </c>
      <c r="AW7" s="38">
        <v>7.64</v>
      </c>
      <c r="AX7" s="38">
        <v>6.34</v>
      </c>
      <c r="AY7" s="38">
        <v>9.9600000000000009</v>
      </c>
      <c r="AZ7" s="38">
        <v>142.24</v>
      </c>
      <c r="BA7" s="38">
        <v>57.91</v>
      </c>
      <c r="BB7" s="38">
        <v>94.41</v>
      </c>
      <c r="BC7" s="38">
        <v>90.89</v>
      </c>
      <c r="BD7" s="38">
        <v>80.95</v>
      </c>
      <c r="BE7" s="38">
        <v>65.72</v>
      </c>
      <c r="BF7" s="38">
        <v>927.42</v>
      </c>
      <c r="BG7" s="38">
        <v>851.08</v>
      </c>
      <c r="BH7" s="38">
        <v>978.47</v>
      </c>
      <c r="BI7" s="38">
        <v>936.29</v>
      </c>
      <c r="BJ7" s="38">
        <v>953.22</v>
      </c>
      <c r="BK7" s="38">
        <v>1741.94</v>
      </c>
      <c r="BL7" s="38">
        <v>1029.24</v>
      </c>
      <c r="BM7" s="38">
        <v>1063.93</v>
      </c>
      <c r="BN7" s="38">
        <v>1060.8599999999999</v>
      </c>
      <c r="BO7" s="38">
        <v>1006.65</v>
      </c>
      <c r="BP7" s="38">
        <v>973.2</v>
      </c>
      <c r="BQ7" s="38">
        <v>91.25</v>
      </c>
      <c r="BR7" s="38">
        <v>91.65</v>
      </c>
      <c r="BS7" s="38">
        <v>78.5</v>
      </c>
      <c r="BT7" s="38">
        <v>60.51</v>
      </c>
      <c r="BU7" s="38">
        <v>58</v>
      </c>
      <c r="BV7" s="38">
        <v>33.86</v>
      </c>
      <c r="BW7" s="38">
        <v>43.13</v>
      </c>
      <c r="BX7" s="38">
        <v>46.26</v>
      </c>
      <c r="BY7" s="38">
        <v>45.81</v>
      </c>
      <c r="BZ7" s="38">
        <v>43.43</v>
      </c>
      <c r="CA7" s="38">
        <v>45.14</v>
      </c>
      <c r="CB7" s="38">
        <v>237.14</v>
      </c>
      <c r="CC7" s="38">
        <v>243.24</v>
      </c>
      <c r="CD7" s="38">
        <v>284.32</v>
      </c>
      <c r="CE7" s="38">
        <v>372.14</v>
      </c>
      <c r="CF7" s="38">
        <v>387.42</v>
      </c>
      <c r="CG7" s="38">
        <v>510.15</v>
      </c>
      <c r="CH7" s="38">
        <v>392.03</v>
      </c>
      <c r="CI7" s="38">
        <v>376.4</v>
      </c>
      <c r="CJ7" s="38">
        <v>383.92</v>
      </c>
      <c r="CK7" s="38">
        <v>400.44</v>
      </c>
      <c r="CL7" s="38">
        <v>377.19</v>
      </c>
      <c r="CM7" s="38">
        <v>38.409999999999997</v>
      </c>
      <c r="CN7" s="38">
        <v>34.06</v>
      </c>
      <c r="CO7" s="38">
        <v>35.51</v>
      </c>
      <c r="CP7" s="38">
        <v>34.78</v>
      </c>
      <c r="CQ7" s="38">
        <v>34.06</v>
      </c>
      <c r="CR7" s="38">
        <v>29.86</v>
      </c>
      <c r="CS7" s="38">
        <v>35.64</v>
      </c>
      <c r="CT7" s="38">
        <v>33.729999999999997</v>
      </c>
      <c r="CU7" s="38">
        <v>33.21</v>
      </c>
      <c r="CV7" s="38">
        <v>32.229999999999997</v>
      </c>
      <c r="CW7" s="38">
        <v>33.69</v>
      </c>
      <c r="CX7" s="38">
        <v>96.72</v>
      </c>
      <c r="CY7" s="38">
        <v>98.37</v>
      </c>
      <c r="CZ7" s="38">
        <v>98.27</v>
      </c>
      <c r="DA7" s="38">
        <v>96.36</v>
      </c>
      <c r="DB7" s="38">
        <v>96.43</v>
      </c>
      <c r="DC7" s="38">
        <v>65.95</v>
      </c>
      <c r="DD7" s="38">
        <v>82.92</v>
      </c>
      <c r="DE7" s="38">
        <v>79.989999999999995</v>
      </c>
      <c r="DF7" s="38">
        <v>79.98</v>
      </c>
      <c r="DG7" s="38">
        <v>80.8</v>
      </c>
      <c r="DH7" s="38">
        <v>80.08</v>
      </c>
      <c r="DI7" s="38">
        <v>11.11</v>
      </c>
      <c r="DJ7" s="38">
        <v>15.77</v>
      </c>
      <c r="DK7" s="38">
        <v>20.29</v>
      </c>
      <c r="DL7" s="38">
        <v>24.39</v>
      </c>
      <c r="DM7" s="38">
        <v>28.36</v>
      </c>
      <c r="DN7" s="38">
        <v>10.48</v>
      </c>
      <c r="DO7" s="38">
        <v>27.17</v>
      </c>
      <c r="DP7" s="38">
        <v>30.22</v>
      </c>
      <c r="DQ7" s="38">
        <v>33.380000000000003</v>
      </c>
      <c r="DR7" s="38">
        <v>30.26</v>
      </c>
      <c r="DS7" s="38">
        <v>27.36</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0.31</v>
      </c>
      <c r="EK7" s="38">
        <v>0.18</v>
      </c>
      <c r="EL7" s="38">
        <v>0.01</v>
      </c>
      <c r="EM7" s="38">
        <v>0.09</v>
      </c>
      <c r="EN7" s="38">
        <v>0.02</v>
      </c>
      <c r="EO7" s="38">
        <v>0.04</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前田 遼介</cp:lastModifiedBy>
  <cp:lastPrinted>2020-01-29T07:27:04Z</cp:lastPrinted>
  <dcterms:created xsi:type="dcterms:W3CDTF">2019-12-05T04:56:03Z</dcterms:created>
  <dcterms:modified xsi:type="dcterms:W3CDTF">2020-03-16T02:25:55Z</dcterms:modified>
  <cp:category/>
</cp:coreProperties>
</file>