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as01\財政課\財政公表\04 財政状況資料集・経営比較分析表\R6年度\R6経営比較分析表（水道・病院・下水道・観光施設）\"/>
    </mc:Choice>
  </mc:AlternateContent>
  <xr:revisionPtr revIDLastSave="0" documentId="13_ncr:1_{EA6AA415-FC20-4C4B-8422-01322BF6301B}" xr6:coauthVersionLast="47" xr6:coauthVersionMax="47" xr10:uidLastSave="{00000000-0000-0000-0000-000000000000}"/>
  <workbookProtection workbookAlgorithmName="SHA-512" workbookHashValue="1USlBtQDGxtWef2RTujJkRpAHOgKa/6OfyouI7QhAVPnbfG5cmy5ZbN+FEs0cRAss8sRVxHp3b7vJB+8weXv0Q==" workbookSaltValue="g1cgXMXudYM/I36PyIyhuQ==" workbookSpinCount="100000" lockStructure="1"/>
  <bookViews>
    <workbookView xWindow="-120" yWindow="-120" windowWidth="24240" windowHeight="13020" xr2:uid="{00000000-000D-0000-FFFF-FFFF00000000}"/>
  </bookViews>
  <sheets>
    <sheet name="法適用_下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F85" i="4"/>
  <c r="AL10" i="4"/>
  <c r="I10"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<sst xmlns="http://schemas.openxmlformats.org/spreadsheetml/2006/main" count="231" uniqueCount="116">
  <si>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</si>
  <si>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</si>
  <si>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</si>
  <si>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</si>
  <si>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</si>
  <si>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</si>
  <si>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</si>
  <si>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</si>
  <si>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</si>
  <si>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</si>
  <si>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</si>
  <si>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</si>
  <si>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</si>
  <si>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</si>
  <si>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</si>
  <si>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</si>
  <si>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</si>
  <si>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</si>
  <si>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</si>
  <si>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</si>
  <si>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</si>
  <si>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</si>
  <si>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</si>
  <si>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</si>
  <si>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</si>
  <si>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</si>
  <si>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</si>
  <si>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</si>
  <si>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</si>
  <si>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</si>
  <si>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</si>
  <si>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</si>
  <si>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</si>
  <si>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</si>
  <si>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</si>
  <si>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</si>
  <si>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</si>
  <si>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</si>
  <si>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</si>
  <si>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</si>
  <si>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</si>
  <si>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</si>
  <si>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</si>
  <si>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</si>
  <si>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</si>
  <si>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</si>
  <si>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</si>
  <si>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</si>
  <si>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</si>
  <si>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</si>
  <si>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</si>
  <si>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</si>
  <si>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</si>
  <si>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</si>
  <si>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</si>
  <si>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</si>
  <si>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</si>
  <si>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</si>
  <si>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</si>
  <si>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</si>
  <si>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</si>
  <si>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</si>
  <si>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</si>
  <si>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</si>
  <si>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</si>
  <si>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</si>
  <si>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</si>
  <si>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</si>
  <si>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</si>
  <si>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</si>
  <si>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</si>
  <si>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</si>
  <si>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</si>
  <si>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</si>
  <si>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</si>
  <si>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</si>
  <si>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</si>
  <si>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</si>
  <si>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</si>
  <si>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</si>
  <si>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</si>
  <si>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</si>
  <si>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</si>
  <si>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</si>
  <si>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</si>
  <si>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</si>
  <si>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</si>
  <si>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</si>
  <si>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</si>
  <si>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</si>
  <si>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</si>
  <si>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</si>
  <si>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</si>
  <si>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</si>
  <si>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</si>
  <si>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</si>
  <si>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</si>
  <si>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</si>
  <si>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</si>
  <si>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</si>
  <si>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</si>
  <si>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</si>
  <si>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</si>
  <si>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</si>
  <si>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</si>
  <si>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</si>
  <si>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</si>
  <si>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</si>
  <si>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</si>
  <si>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</si>
  <si>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</si>
  <si>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</si>
  <si>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</si>
  <si>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経常収支比率は104.42％となり、100％超え（単年度収支が黒字）となっている。分母を構成する経常費用のうち減価償却費が減少する傾向にあることから、今後も増加することが見込まれる。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6,705.20％となり、類似団体平均、全国平均を大幅に上回っている。比率の分子である累積欠損金に影響する純損益は、減価償却費が減少する傾向にあることから、比率の増減は横ばいになることが見込まれる。
　流動比率は9.98％となり、100％を大きく下回っている（1年以内の支払いに対応する資金が同年度末で不足）が、比率の分母となる流動負債のうち企業債償還金（翌年度償還分）に係る財源は、下水道使用料の他に1年以内に収入する一般会計繰入金等を予定していることから、大きな影響はないと考えている。
　経費回収率は11.17％となり、100％未満（費用が使用料収入以外（繰入金等）で賄われている）となっていて、類似団体平均、全国平均を下回っている。また、汚水処理原価は2,545.75円となり、類似団体平均、全国平均を大きく上回っている（有収水量1㎥当たりの処理費が高い）。今後は、水洗化率（96.55％）や施設利用率（11.11％）の向上による有収水量の増加、使用料収入の確保に向けた取組を、今後も継続して進める必要がある。</t>
    <phoneticPr fontId="4"/>
  </si>
  <si>
    <t>　小規模集合排水処理事業（2処理区）は、供用開始（最初：平成16年3月、最終：平成17年1月）から21年が経過したところであり、有形固定資産減価償却率は43.89％で100％を下回っている（保有資産の法定耐用年数に到達していない）ことから、現段階では、機械設備等の定期的な点検整備を行うことで、大規模な更新事業等を行う必要はないと考えている。</t>
    <phoneticPr fontId="4"/>
  </si>
  <si>
    <t>　供用開始から21年経過し、水洗化率は96.55％となっている。
　水洗化率の維持による有収水量、使用料収入の確保が大きな課題となっているが、今後は人口減少等の影響から本事業の運営に必要となる財源の確保が課題となっている。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
　なお、本町では、平成20年度から計3回（平成20年10月、平成23年7月、平成26年7月）の使用料改定を行っている。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</si>
</sst>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E0-4C58-BF3B-115FF9B909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FE0-4C58-BF3B-115FF9B909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9.52</c:v>
                </c:pt>
                <c:pt idx="1">
                  <c:v>9.52</c:v>
                </c:pt>
                <c:pt idx="2">
                  <c:v>9.52</c:v>
                </c:pt>
                <c:pt idx="3">
                  <c:v>7.94</c:v>
                </c:pt>
                <c:pt idx="4">
                  <c:v>11.11</c:v>
                </c:pt>
              </c:numCache>
            </c:numRef>
          </c:val>
          <c:extLst>
            <c:ext xmlns:c16="http://schemas.microsoft.com/office/drawing/2014/chart" uri="{C3380CC4-5D6E-409C-BE32-E72D297353CC}">
              <c16:uniqueId val="{00000000-B05A-400C-8097-588258FF87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B05A-400C-8097-588258FF87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82.76</c:v>
                </c:pt>
                <c:pt idx="1">
                  <c:v>82.76</c:v>
                </c:pt>
                <c:pt idx="2">
                  <c:v>85.71</c:v>
                </c:pt>
                <c:pt idx="3">
                  <c:v>82.14</c:v>
                </c:pt>
                <c:pt idx="4">
                  <c:v>96.55</c:v>
                </c:pt>
              </c:numCache>
            </c:numRef>
          </c:val>
          <c:extLst>
            <c:ext xmlns:c16="http://schemas.microsoft.com/office/drawing/2014/chart" uri="{C3380CC4-5D6E-409C-BE32-E72D297353CC}">
              <c16:uniqueId val="{00000000-6594-48E0-BA2D-98D47110CC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6594-48E0-BA2D-98D47110CC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104.87</c:v>
                </c:pt>
                <c:pt idx="1">
                  <c:v>107.24</c:v>
                </c:pt>
                <c:pt idx="2">
                  <c:v>109.43</c:v>
                </c:pt>
                <c:pt idx="3">
                  <c:v>104.04</c:v>
                </c:pt>
                <c:pt idx="4">
                  <c:v>104.42</c:v>
                </c:pt>
              </c:numCache>
            </c:numRef>
          </c:val>
          <c:extLst>
            <c:ext xmlns:c16="http://schemas.microsoft.com/office/drawing/2014/chart" uri="{C3380CC4-5D6E-409C-BE32-E72D297353CC}">
              <c16:uniqueId val="{00000000-F994-4A81-B000-85ADA5E611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F994-4A81-B000-85ADA5E611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31.65</c:v>
                </c:pt>
                <c:pt idx="1">
                  <c:v>34.9</c:v>
                </c:pt>
                <c:pt idx="2">
                  <c:v>38.08</c:v>
                </c:pt>
                <c:pt idx="3">
                  <c:v>41.15</c:v>
                </c:pt>
                <c:pt idx="4">
                  <c:v>43.89</c:v>
                </c:pt>
              </c:numCache>
            </c:numRef>
          </c:val>
          <c:extLst>
            <c:ext xmlns:c16="http://schemas.microsoft.com/office/drawing/2014/chart" uri="{C3380CC4-5D6E-409C-BE32-E72D297353CC}">
              <c16:uniqueId val="{00000000-9C7E-4D9A-8D81-14081AE2F1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9C7E-4D9A-8D81-14081AE2F1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97-46D2-8AC9-CCF537457C3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A97-46D2-8AC9-CCF537457C3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6847.85</c:v>
                </c:pt>
                <c:pt idx="1">
                  <c:v>6574.55</c:v>
                </c:pt>
                <c:pt idx="2">
                  <c:v>6821.58</c:v>
                </c:pt>
                <c:pt idx="3">
                  <c:v>6681.63</c:v>
                </c:pt>
                <c:pt idx="4">
                  <c:v>6705.2</c:v>
                </c:pt>
              </c:numCache>
            </c:numRef>
          </c:val>
          <c:extLst>
            <c:ext xmlns:c16="http://schemas.microsoft.com/office/drawing/2014/chart" uri="{C3380CC4-5D6E-409C-BE32-E72D297353CC}">
              <c16:uniqueId val="{00000000-F45F-4B4C-9BD6-95AD3A6361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F45F-4B4C-9BD6-95AD3A6361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8.8800000000000008</c:v>
                </c:pt>
                <c:pt idx="1">
                  <c:v>9.34</c:v>
                </c:pt>
                <c:pt idx="2">
                  <c:v>12.28</c:v>
                </c:pt>
                <c:pt idx="3">
                  <c:v>8.2200000000000006</c:v>
                </c:pt>
                <c:pt idx="4">
                  <c:v>9.98</c:v>
                </c:pt>
              </c:numCache>
            </c:numRef>
          </c:val>
          <c:extLst>
            <c:ext xmlns:c16="http://schemas.microsoft.com/office/drawing/2014/chart" uri="{C3380CC4-5D6E-409C-BE32-E72D297353CC}">
              <c16:uniqueId val="{00000000-DE9A-4797-9B50-1DF380EC358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DE9A-4797-9B50-1DF380EC358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6565.34</c:v>
                </c:pt>
                <c:pt idx="1">
                  <c:v>6264.46</c:v>
                </c:pt>
                <c:pt idx="2">
                  <c:v>6571.34</c:v>
                </c:pt>
                <c:pt idx="3">
                  <c:v>6119.49</c:v>
                </c:pt>
                <c:pt idx="4">
                  <c:v>5774.47</c:v>
                </c:pt>
              </c:numCache>
            </c:numRef>
          </c:val>
          <c:extLst>
            <c:ext xmlns:c16="http://schemas.microsoft.com/office/drawing/2014/chart" uri="{C3380CC4-5D6E-409C-BE32-E72D297353CC}">
              <c16:uniqueId val="{00000000-8D66-44C4-8AF1-62C7526760F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8D66-44C4-8AF1-62C7526760F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12.8</c:v>
                </c:pt>
                <c:pt idx="1">
                  <c:v>14.16</c:v>
                </c:pt>
                <c:pt idx="2">
                  <c:v>12.39</c:v>
                </c:pt>
                <c:pt idx="3">
                  <c:v>13.04</c:v>
                </c:pt>
                <c:pt idx="4">
                  <c:v>11.17</c:v>
                </c:pt>
              </c:numCache>
            </c:numRef>
          </c:val>
          <c:extLst>
            <c:ext xmlns:c16="http://schemas.microsoft.com/office/drawing/2014/chart" uri="{C3380CC4-5D6E-409C-BE32-E72D297353CC}">
              <c16:uniqueId val="{00000000-0AF1-45CE-AE49-FF0F6858CAB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0AF1-45CE-AE49-FF0F6858CAB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2143.7600000000002</c:v>
                </c:pt>
                <c:pt idx="1">
                  <c:v>1996.59</c:v>
                </c:pt>
                <c:pt idx="2">
                  <c:v>2409.2399999999998</c:v>
                </c:pt>
                <c:pt idx="3">
                  <c:v>2289.54</c:v>
                </c:pt>
                <c:pt idx="4">
                  <c:v>2545.75</c:v>
                </c:pt>
              </c:numCache>
            </c:numRef>
          </c:val>
          <c:extLst>
            <c:ext xmlns:c16="http://schemas.microsoft.com/office/drawing/2014/chart" uri="{C3380CC4-5D6E-409C-BE32-E72D297353CC}">
              <c16:uniqueId val="{00000000-A098-4F58-91BC-39AADF456D7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A098-4F58-91BC-39AADF456D7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兵庫県　香美町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15303</v>
      </c>
      <c r="AM8" s="36"/>
      <c r="AN8" s="36"/>
      <c r="AO8" s="36"/>
      <c r="AP8" s="36"/>
      <c r="AQ8" s="36"/>
      <c r="AR8" s="36"/>
      <c r="AS8" s="36"/>
      <c r="AT8" s="37">
        <f>データ!T6</f>
        <v>368.77</v>
      </c>
      <c r="AU8" s="37"/>
      <c r="AV8" s="37"/>
      <c r="AW8" s="37"/>
      <c r="AX8" s="37"/>
      <c r="AY8" s="37"/>
      <c r="AZ8" s="37"/>
      <c r="BA8" s="37"/>
      <c r="BB8" s="37">
        <f>データ!U6</f>
        <v>41.5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-0.25</v>
      </c>
      <c r="J10" s="37"/>
      <c r="K10" s="37"/>
      <c r="L10" s="37"/>
      <c r="M10" s="37"/>
      <c r="N10" s="37"/>
      <c r="O10" s="37"/>
      <c r="P10" s="37">
        <f>データ!P6</f>
        <v>0.19</v>
      </c>
      <c r="Q10" s="37"/>
      <c r="R10" s="37"/>
      <c r="S10" s="37"/>
      <c r="T10" s="37"/>
      <c r="U10" s="37"/>
      <c r="V10" s="37"/>
      <c r="W10" s="37">
        <f>データ!Q6</f>
        <v>81.150000000000006</v>
      </c>
      <c r="X10" s="37"/>
      <c r="Y10" s="37"/>
      <c r="Z10" s="37"/>
      <c r="AA10" s="37"/>
      <c r="AB10" s="37"/>
      <c r="AC10" s="37"/>
      <c r="AD10" s="36">
        <f>データ!R6</f>
        <v>4587</v>
      </c>
      <c r="AE10" s="36"/>
      <c r="AF10" s="36"/>
      <c r="AG10" s="36"/>
      <c r="AH10" s="36"/>
      <c r="AI10" s="36"/>
      <c r="AJ10" s="36"/>
      <c r="AK10" s="2"/>
      <c r="AL10" s="36">
        <f>データ!V6</f>
        <v>29</v>
      </c>
      <c r="AM10" s="36"/>
      <c r="AN10" s="36"/>
      <c r="AO10" s="36"/>
      <c r="AP10" s="36"/>
      <c r="AQ10" s="36"/>
      <c r="AR10" s="36"/>
      <c r="AS10" s="36"/>
      <c r="AT10" s="37">
        <f>データ!W6</f>
        <v>0.03</v>
      </c>
      <c r="AU10" s="37"/>
      <c r="AV10" s="37"/>
      <c r="AW10" s="37"/>
      <c r="AX10" s="37"/>
      <c r="AY10" s="37"/>
      <c r="AZ10" s="37"/>
      <c r="BA10" s="37"/>
      <c r="BB10" s="37">
        <f>データ!X6</f>
        <v>966.67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r4Qgey2qAa3GD4CMxva3ClkrDutQCQe1toEV/sfIRV6nAZo/ssZ95LbEjc/wIbPXAGBlvBa4QMTiZYVZEUE7ug==" saltValue="7g3WkLJSXOUMWHXmG4k1y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285854</v>
      </c>
      <c r="D6" s="19">
        <f t="shared" si="3"/>
        <v>46</v>
      </c>
      <c r="E6" s="19">
        <f t="shared" si="3"/>
        <v>17</v>
      </c>
      <c r="F6" s="19">
        <f t="shared" si="3"/>
        <v>9</v>
      </c>
      <c r="G6" s="19">
        <f t="shared" si="3"/>
        <v>0</v>
      </c>
      <c r="H6" s="19" t="str">
        <f t="shared" si="3"/>
        <v>兵庫県　香美町</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-0.25</v>
      </c>
      <c r="P6" s="20">
        <f t="shared" si="3"/>
        <v>0.19</v>
      </c>
      <c r="Q6" s="20">
        <f t="shared" si="3"/>
        <v>81.150000000000006</v>
      </c>
      <c r="R6" s="20">
        <f t="shared" si="3"/>
        <v>4587</v>
      </c>
      <c r="S6" s="20">
        <f t="shared" si="3"/>
        <v>15303</v>
      </c>
      <c r="T6" s="20">
        <f t="shared" si="3"/>
        <v>368.77</v>
      </c>
      <c r="U6" s="20">
        <f t="shared" si="3"/>
        <v>41.5</v>
      </c>
      <c r="V6" s="20">
        <f t="shared" si="3"/>
        <v>29</v>
      </c>
      <c r="W6" s="20">
        <f t="shared" si="3"/>
        <v>0.03</v>
      </c>
      <c r="X6" s="20">
        <f t="shared" si="3"/>
        <v>966.67</v>
      </c>
      <c r="Y6" s="21">
        <f>IF(Y7="",NA(),Y7)</f>
        <v>104.87</v>
      </c>
      <c r="Z6" s="21">
        <f t="shared" ref="Z6:AH6" si="4">IF(Z7="",NA(),Z7)</f>
        <v>107.24</v>
      </c>
      <c r="AA6" s="21">
        <f t="shared" si="4"/>
        <v>109.43</v>
      </c>
      <c r="AB6" s="21">
        <f t="shared" si="4"/>
        <v>104.04</v>
      </c>
      <c r="AC6" s="21">
        <f t="shared" si="4"/>
        <v>104.42</v>
      </c>
      <c r="AD6" s="21">
        <f t="shared" si="4"/>
        <v>100.42</v>
      </c>
      <c r="AE6" s="21">
        <f t="shared" si="4"/>
        <v>98.03</v>
      </c>
      <c r="AF6" s="21">
        <f t="shared" si="4"/>
        <v>105.46</v>
      </c>
      <c r="AG6" s="21">
        <f t="shared" si="4"/>
        <v>109.38</v>
      </c>
      <c r="AH6" s="21">
        <f t="shared" si="4"/>
        <v>108.97</v>
      </c>
      <c r="AI6" s="20" t="str">
        <f>IF(AI7="","",IF(AI7="-","【-】","【"&amp;SUBSTITUTE(TEXT(AI7,"#,##0.00"),"-","△")&amp;"】"))</f>
        <v>【108.79】</v>
      </c>
      <c r="AJ6" s="21">
        <f>IF(AJ7="",NA(),AJ7)</f>
        <v>6847.85</v>
      </c>
      <c r="AK6" s="21">
        <f t="shared" ref="AK6:AS6" si="5">IF(AK7="",NA(),AK7)</f>
        <v>6574.55</v>
      </c>
      <c r="AL6" s="21">
        <f t="shared" si="5"/>
        <v>6821.58</v>
      </c>
      <c r="AM6" s="21">
        <f t="shared" si="5"/>
        <v>6681.63</v>
      </c>
      <c r="AN6" s="21">
        <f t="shared" si="5"/>
        <v>6705.2</v>
      </c>
      <c r="AO6" s="21">
        <f t="shared" si="5"/>
        <v>762.05</v>
      </c>
      <c r="AP6" s="21">
        <f t="shared" si="5"/>
        <v>755.68</v>
      </c>
      <c r="AQ6" s="21">
        <f t="shared" si="5"/>
        <v>806.39</v>
      </c>
      <c r="AR6" s="21">
        <f t="shared" si="5"/>
        <v>641.13</v>
      </c>
      <c r="AS6" s="21">
        <f t="shared" si="5"/>
        <v>547.89</v>
      </c>
      <c r="AT6" s="20" t="str">
        <f>IF(AT7="","",IF(AT7="-","【-】","【"&amp;SUBSTITUTE(TEXT(AT7,"#,##0.00"),"-","△")&amp;"】"))</f>
        <v>【541.72】</v>
      </c>
      <c r="AU6" s="21">
        <f>IF(AU7="",NA(),AU7)</f>
        <v>8.8800000000000008</v>
      </c>
      <c r="AV6" s="21">
        <f t="shared" ref="AV6:BD6" si="6">IF(AV7="",NA(),AV7)</f>
        <v>9.34</v>
      </c>
      <c r="AW6" s="21">
        <f t="shared" si="6"/>
        <v>12.28</v>
      </c>
      <c r="AX6" s="21">
        <f t="shared" si="6"/>
        <v>8.2200000000000006</v>
      </c>
      <c r="AY6" s="21">
        <f t="shared" si="6"/>
        <v>9.98</v>
      </c>
      <c r="AZ6" s="21">
        <f t="shared" si="6"/>
        <v>92.61</v>
      </c>
      <c r="BA6" s="21">
        <f t="shared" si="6"/>
        <v>91.41</v>
      </c>
      <c r="BB6" s="21">
        <f t="shared" si="6"/>
        <v>96.26</v>
      </c>
      <c r="BC6" s="21">
        <f t="shared" si="6"/>
        <v>90.92</v>
      </c>
      <c r="BD6" s="21">
        <f t="shared" si="6"/>
        <v>76</v>
      </c>
      <c r="BE6" s="20" t="str">
        <f>IF(BE7="","",IF(BE7="-","【-】","【"&amp;SUBSTITUTE(TEXT(BE7,"#,##0.00"),"-","△")&amp;"】"))</f>
        <v>【77.16】</v>
      </c>
      <c r="BF6" s="21">
        <f>IF(BF7="",NA(),BF7)</f>
        <v>6565.34</v>
      </c>
      <c r="BG6" s="21">
        <f t="shared" ref="BG6:BO6" si="7">IF(BG7="",NA(),BG7)</f>
        <v>6264.46</v>
      </c>
      <c r="BH6" s="21">
        <f t="shared" si="7"/>
        <v>6571.34</v>
      </c>
      <c r="BI6" s="21">
        <f t="shared" si="7"/>
        <v>6119.49</v>
      </c>
      <c r="BJ6" s="21">
        <f t="shared" si="7"/>
        <v>5774.47</v>
      </c>
      <c r="BK6" s="21">
        <f t="shared" si="7"/>
        <v>1640.16</v>
      </c>
      <c r="BL6" s="21">
        <f t="shared" si="7"/>
        <v>1521.05</v>
      </c>
      <c r="BM6" s="21">
        <f t="shared" si="7"/>
        <v>1490.65</v>
      </c>
      <c r="BN6" s="21">
        <f t="shared" si="7"/>
        <v>1312.67</v>
      </c>
      <c r="BO6" s="21">
        <f t="shared" si="7"/>
        <v>1260.97</v>
      </c>
      <c r="BP6" s="20" t="str">
        <f>IF(BP7="","",IF(BP7="-","【-】","【"&amp;SUBSTITUTE(TEXT(BP7,"#,##0.00"),"-","△")&amp;"】"))</f>
        <v>【1,269.43】</v>
      </c>
      <c r="BQ6" s="21">
        <f>IF(BQ7="",NA(),BQ7)</f>
        <v>12.8</v>
      </c>
      <c r="BR6" s="21">
        <f t="shared" ref="BR6:BZ6" si="8">IF(BR7="",NA(),BR7)</f>
        <v>14.16</v>
      </c>
      <c r="BS6" s="21">
        <f t="shared" si="8"/>
        <v>12.39</v>
      </c>
      <c r="BT6" s="21">
        <f t="shared" si="8"/>
        <v>13.04</v>
      </c>
      <c r="BU6" s="21">
        <f t="shared" si="8"/>
        <v>11.17</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2143.7600000000002</v>
      </c>
      <c r="CC6" s="21">
        <f t="shared" ref="CC6:CK6" si="9">IF(CC7="",NA(),CC7)</f>
        <v>1996.59</v>
      </c>
      <c r="CD6" s="21">
        <f t="shared" si="9"/>
        <v>2409.2399999999998</v>
      </c>
      <c r="CE6" s="21">
        <f t="shared" si="9"/>
        <v>2289.54</v>
      </c>
      <c r="CF6" s="21">
        <f t="shared" si="9"/>
        <v>2545.75</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9.52</v>
      </c>
      <c r="CN6" s="21">
        <f t="shared" ref="CN6:CV6" si="10">IF(CN7="",NA(),CN7)</f>
        <v>9.52</v>
      </c>
      <c r="CO6" s="21">
        <f t="shared" si="10"/>
        <v>9.52</v>
      </c>
      <c r="CP6" s="21">
        <f t="shared" si="10"/>
        <v>7.94</v>
      </c>
      <c r="CQ6" s="21">
        <f t="shared" si="10"/>
        <v>11.11</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82.76</v>
      </c>
      <c r="CY6" s="21">
        <f t="shared" ref="CY6:DG6" si="11">IF(CY7="",NA(),CY7)</f>
        <v>82.76</v>
      </c>
      <c r="CZ6" s="21">
        <f t="shared" si="11"/>
        <v>85.71</v>
      </c>
      <c r="DA6" s="21">
        <f t="shared" si="11"/>
        <v>82.14</v>
      </c>
      <c r="DB6" s="21">
        <f t="shared" si="11"/>
        <v>96.55</v>
      </c>
      <c r="DC6" s="21">
        <f t="shared" si="11"/>
        <v>90.04</v>
      </c>
      <c r="DD6" s="21">
        <f t="shared" si="11"/>
        <v>90.58</v>
      </c>
      <c r="DE6" s="21">
        <f t="shared" si="11"/>
        <v>90.11</v>
      </c>
      <c r="DF6" s="21">
        <f t="shared" si="11"/>
        <v>89.95</v>
      </c>
      <c r="DG6" s="21">
        <f t="shared" si="11"/>
        <v>90.07</v>
      </c>
      <c r="DH6" s="20" t="str">
        <f>IF(DH7="","",IF(DH7="-","【-】","【"&amp;SUBSTITUTE(TEXT(DH7,"#,##0.00"),"-","△")&amp;"】"))</f>
        <v>【89.95】</v>
      </c>
      <c r="DI6" s="21">
        <f>IF(DI7="",NA(),DI7)</f>
        <v>31.65</v>
      </c>
      <c r="DJ6" s="21">
        <f t="shared" ref="DJ6:DR6" si="12">IF(DJ7="",NA(),DJ7)</f>
        <v>34.9</v>
      </c>
      <c r="DK6" s="21">
        <f t="shared" si="12"/>
        <v>38.08</v>
      </c>
      <c r="DL6" s="21">
        <f t="shared" si="12"/>
        <v>41.15</v>
      </c>
      <c r="DM6" s="21">
        <f t="shared" si="12"/>
        <v>43.89</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285854</v>
      </c>
      <c r="D7" s="23">
        <v>46</v>
      </c>
      <c r="E7" s="23">
        <v>17</v>
      </c>
      <c r="F7" s="23">
        <v>9</v>
      </c>
      <c r="G7" s="23">
        <v>0</v>
      </c>
      <c r="H7" s="23" t="s">
        <v>96</v>
      </c>
      <c r="I7" s="23" t="s">
        <v>97</v>
      </c>
      <c r="J7" s="23" t="s">
        <v>98</v>
      </c>
      <c r="K7" s="23" t="s">
        <v>99</v>
      </c>
      <c r="L7" s="23" t="s">
        <v>100</v>
      </c>
      <c r="M7" s="23" t="s">
        <v>101</v>
      </c>
      <c r="N7" s="24" t="s">
        <v>102</v>
      </c>
      <c r="O7" s="24">
        <v>-0.25</v>
      </c>
      <c r="P7" s="24">
        <v>0.19</v>
      </c>
      <c r="Q7" s="24">
        <v>81.150000000000006</v>
      </c>
      <c r="R7" s="24">
        <v>4587</v>
      </c>
      <c r="S7" s="24">
        <v>15303</v>
      </c>
      <c r="T7" s="24">
        <v>368.77</v>
      </c>
      <c r="U7" s="24">
        <v>41.5</v>
      </c>
      <c r="V7" s="24">
        <v>29</v>
      </c>
      <c r="W7" s="24">
        <v>0.03</v>
      </c>
      <c r="X7" s="24">
        <v>966.67</v>
      </c>
      <c r="Y7" s="24">
        <v>104.87</v>
      </c>
      <c r="Z7" s="24">
        <v>107.24</v>
      </c>
      <c r="AA7" s="24">
        <v>109.43</v>
      </c>
      <c r="AB7" s="24">
        <v>104.04</v>
      </c>
      <c r="AC7" s="24">
        <v>104.42</v>
      </c>
      <c r="AD7" s="24">
        <v>100.42</v>
      </c>
      <c r="AE7" s="24">
        <v>98.03</v>
      </c>
      <c r="AF7" s="24">
        <v>105.46</v>
      </c>
      <c r="AG7" s="24">
        <v>109.38</v>
      </c>
      <c r="AH7" s="24">
        <v>108.97</v>
      </c>
      <c r="AI7" s="24">
        <v>108.79</v>
      </c>
      <c r="AJ7" s="24">
        <v>6847.85</v>
      </c>
      <c r="AK7" s="24">
        <v>6574.55</v>
      </c>
      <c r="AL7" s="24">
        <v>6821.58</v>
      </c>
      <c r="AM7" s="24">
        <v>6681.63</v>
      </c>
      <c r="AN7" s="24">
        <v>6705.2</v>
      </c>
      <c r="AO7" s="24">
        <v>762.05</v>
      </c>
      <c r="AP7" s="24">
        <v>755.68</v>
      </c>
      <c r="AQ7" s="24">
        <v>806.39</v>
      </c>
      <c r="AR7" s="24">
        <v>641.13</v>
      </c>
      <c r="AS7" s="24">
        <v>547.89</v>
      </c>
      <c r="AT7" s="24">
        <v>541.72</v>
      </c>
      <c r="AU7" s="24">
        <v>8.8800000000000008</v>
      </c>
      <c r="AV7" s="24">
        <v>9.34</v>
      </c>
      <c r="AW7" s="24">
        <v>12.28</v>
      </c>
      <c r="AX7" s="24">
        <v>8.2200000000000006</v>
      </c>
      <c r="AY7" s="24">
        <v>9.98</v>
      </c>
      <c r="AZ7" s="24">
        <v>92.61</v>
      </c>
      <c r="BA7" s="24">
        <v>91.41</v>
      </c>
      <c r="BB7" s="24">
        <v>96.26</v>
      </c>
      <c r="BC7" s="24">
        <v>90.92</v>
      </c>
      <c r="BD7" s="24">
        <v>76</v>
      </c>
      <c r="BE7" s="24">
        <v>77.16</v>
      </c>
      <c r="BF7" s="24">
        <v>6565.34</v>
      </c>
      <c r="BG7" s="24">
        <v>6264.46</v>
      </c>
      <c r="BH7" s="24">
        <v>6571.34</v>
      </c>
      <c r="BI7" s="24">
        <v>6119.49</v>
      </c>
      <c r="BJ7" s="24">
        <v>5774.47</v>
      </c>
      <c r="BK7" s="24">
        <v>1640.16</v>
      </c>
      <c r="BL7" s="24">
        <v>1521.05</v>
      </c>
      <c r="BM7" s="24">
        <v>1490.65</v>
      </c>
      <c r="BN7" s="24">
        <v>1312.67</v>
      </c>
      <c r="BO7" s="24">
        <v>1260.97</v>
      </c>
      <c r="BP7" s="24">
        <v>1269.43</v>
      </c>
      <c r="BQ7" s="24">
        <v>12.8</v>
      </c>
      <c r="BR7" s="24">
        <v>14.16</v>
      </c>
      <c r="BS7" s="24">
        <v>12.39</v>
      </c>
      <c r="BT7" s="24">
        <v>13.04</v>
      </c>
      <c r="BU7" s="24">
        <v>11.17</v>
      </c>
      <c r="BV7" s="24">
        <v>38.270000000000003</v>
      </c>
      <c r="BW7" s="24">
        <v>37.520000000000003</v>
      </c>
      <c r="BX7" s="24">
        <v>34.96</v>
      </c>
      <c r="BY7" s="24">
        <v>34.44</v>
      </c>
      <c r="BZ7" s="24">
        <v>32.020000000000003</v>
      </c>
      <c r="CA7" s="24">
        <v>32.200000000000003</v>
      </c>
      <c r="CB7" s="24">
        <v>2143.7600000000002</v>
      </c>
      <c r="CC7" s="24">
        <v>1996.59</v>
      </c>
      <c r="CD7" s="24">
        <v>2409.2399999999998</v>
      </c>
      <c r="CE7" s="24">
        <v>2289.54</v>
      </c>
      <c r="CF7" s="24">
        <v>2545.75</v>
      </c>
      <c r="CG7" s="24">
        <v>486.77</v>
      </c>
      <c r="CH7" s="24">
        <v>502.1</v>
      </c>
      <c r="CI7" s="24">
        <v>539.07000000000005</v>
      </c>
      <c r="CJ7" s="24">
        <v>541.80999999999995</v>
      </c>
      <c r="CK7" s="24">
        <v>592.49</v>
      </c>
      <c r="CL7" s="24">
        <v>588.46</v>
      </c>
      <c r="CM7" s="24">
        <v>9.52</v>
      </c>
      <c r="CN7" s="24">
        <v>9.52</v>
      </c>
      <c r="CO7" s="24">
        <v>9.52</v>
      </c>
      <c r="CP7" s="24">
        <v>7.94</v>
      </c>
      <c r="CQ7" s="24">
        <v>11.11</v>
      </c>
      <c r="CR7" s="24">
        <v>34.700000000000003</v>
      </c>
      <c r="CS7" s="24">
        <v>46.83</v>
      </c>
      <c r="CT7" s="24">
        <v>33.74</v>
      </c>
      <c r="CU7" s="24">
        <v>32.979999999999997</v>
      </c>
      <c r="CV7" s="24">
        <v>34.04</v>
      </c>
      <c r="CW7" s="24">
        <v>34.07</v>
      </c>
      <c r="CX7" s="24">
        <v>82.76</v>
      </c>
      <c r="CY7" s="24">
        <v>82.76</v>
      </c>
      <c r="CZ7" s="24">
        <v>85.71</v>
      </c>
      <c r="DA7" s="24">
        <v>82.14</v>
      </c>
      <c r="DB7" s="24">
        <v>96.55</v>
      </c>
      <c r="DC7" s="24">
        <v>90.04</v>
      </c>
      <c r="DD7" s="24">
        <v>90.58</v>
      </c>
      <c r="DE7" s="24">
        <v>90.11</v>
      </c>
      <c r="DF7" s="24">
        <v>89.95</v>
      </c>
      <c r="DG7" s="24">
        <v>90.07</v>
      </c>
      <c r="DH7" s="24">
        <v>89.95</v>
      </c>
      <c r="DI7" s="24">
        <v>31.65</v>
      </c>
      <c r="DJ7" s="24">
        <v>34.9</v>
      </c>
      <c r="DK7" s="24">
        <v>38.08</v>
      </c>
      <c r="DL7" s="24">
        <v>41.15</v>
      </c>
      <c r="DM7" s="24">
        <v>43.89</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cp:lastPrinted>2026-01-29T02:46:38Z</cp:lastPrinted>
  <dcterms:created xsi:type="dcterms:W3CDTF">2025-12-23T06:28:22Z</dcterms:created>
  <dcterms:modified xsi:type="dcterms:W3CDTF">2026-01-29T02:46:42Z</dcterms:modified>
  <cp:category/>
</cp:coreProperties>
</file>