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s01\財政課\財政公表\04 財政状況資料集・経営比較分析表\R6年度\R6経営比較分析表（水道・病院・下水道・観光施設）\"/>
    </mc:Choice>
  </mc:AlternateContent>
  <xr:revisionPtr revIDLastSave="0" documentId="13_ncr:1_{DA7B002B-B7B8-42F4-93EE-35CDB162B225}" xr6:coauthVersionLast="47" xr6:coauthVersionMax="47" xr10:uidLastSave="{00000000-0000-0000-0000-000000000000}"/>
  <workbookProtection workbookAlgorithmName="SHA-512" workbookHashValue="8BcgKCblvzCiBgZjECqI/JjR91aAFCu3cQ+N2GVTRD+tmbT5Vxnt0nBkxtySDe154Y46pSyuK5HbVlgQ719fIQ==" workbookSaltValue="VDwWiK2TPNy6oiMWoImNdQ==" workbookSpinCount="100000" lockStructure="1"/>
  <bookViews>
    <workbookView xWindow="-120" yWindow="-120" windowWidth="24240" windowHeight="13020" xr2:uid="{00000000-000D-0000-FFFF-FFFF00000000}"/>
  </bookViews>
  <sheets>
    <sheet name="法適用_下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G85" i="4"/>
  <c r="F85" i="4"/>
  <c r="E85" i="4"/>
  <c r="AT10" i="4"/>
  <c r="AL10" i="4"/>
  <c r="I10"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<sst xmlns="http://schemas.openxmlformats.org/spreadsheetml/2006/main" count="253" uniqueCount="117">
  <si>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</si>
  <si>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</si>
  <si>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</si>
  <si>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</si>
  <si>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</si>
  <si>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</si>
  <si>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</si>
  <si>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</si>
  <si>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</si>
  <si>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</si>
  <si>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</si>
  <si>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</si>
  <si>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</si>
  <si>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</si>
  <si>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</si>
  <si>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</si>
  <si>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</si>
  <si>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</si>
  <si>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</si>
  <si>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</si>
  <si>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</si>
  <si>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</si>
  <si>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</si>
  <si>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</si>
  <si>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</si>
  <si>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</si>
  <si>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</si>
  <si>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</si>
  <si>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</si>
  <si>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</si>
  <si>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</si>
  <si>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</si>
  <si>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</si>
  <si>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</si>
  <si>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</si>
  <si>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</si>
  <si>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</si>
  <si>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</si>
  <si>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</si>
  <si>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</si>
  <si>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</si>
  <si>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</si>
  <si>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</si>
  <si>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</si>
  <si>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</si>
  <si>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</si>
  <si>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</si>
  <si>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</si>
  <si>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</si>
  <si>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</si>
  <si>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</si>
  <si>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</si>
  <si>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</si>
  <si>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</si>
  <si>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</si>
  <si>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</si>
  <si>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</si>
  <si>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</si>
  <si>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</si>
  <si>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</si>
  <si>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</si>
  <si>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</si>
  <si>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</si>
  <si>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</si>
  <si>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</si>
  <si>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</si>
  <si>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</si>
  <si>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</si>
  <si>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</si>
  <si>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</si>
  <si>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</si>
  <si>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</si>
  <si>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</si>
  <si>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</si>
  <si>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</si>
  <si>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</si>
  <si>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</si>
  <si>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</si>
  <si>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</si>
  <si>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</si>
  <si>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</si>
  <si>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</si>
  <si>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</si>
  <si>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</si>
  <si>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</si>
  <si>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</si>
  <si>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</si>
  <si>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</si>
  <si>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</si>
  <si>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</si>
  <si>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</si>
  <si>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</si>
  <si>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</si>
  <si>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</si>
  <si>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</si>
  <si>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</si>
  <si>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</si>
  <si>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</si>
  <si>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</si>
  <si>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</si>
  <si>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</si>
  <si>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</si>
  <si>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</si>
  <si>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</si>
  <si>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</si>
  <si>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</si>
  <si>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</si>
  <si>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</si>
  <si>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</si>
  <si>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</si>
  <si>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</si>
  <si>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</si>
  <si>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</si>
  <si>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</si>
  <si>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102.13％となり、100％超え(単年度収支が黒字）となっているが、今後、比率の分子となる経常収益、分母となる経常費用ともに、大きな増減はない見込みであることから、比率についても横ばいとなる見込みである。
　累積欠損金比率は570.98％となり、前年度からは45.01ﾎﾟｲﾝﾄ増加している。今後、経常収支比率が100％未満で横ばいとなる見込みであることから、累積欠損金は年々増加することが見込まれ、累積欠損金比率も増加することが見込まれる。
　流動比率は89.99％となり、100％を下回っている（1年以内の支払いに対応する資金が同年度末で不足）が、比率の分母となる流動負債のうち企業債償還金（翌年度償還分）に係る財源は、下水道使用料の外に1年以内に収入する一般会計繰入金等を予定していることから、大きな影響はないと考えている。
　経費回収率は29.24％となり、100％未満（費用が使用料収入以外（繰入金等）で賄われている）となっていて、類似団体平均、全国平均を下回っている。また、汚水処理原価は844.27円となり、類似団体平均、全国平均を大きく上回っている（有収水量1㎥当たりの処理費が高い）。今後は、水洗化率（97.87％）を維持することで、経営の健全性が確保できるよう努めていきたいと考えている。</t>
    <rPh sb="23" eb="24">
      <t>コ</t>
    </rPh>
    <rPh sb="32" eb="33">
      <t>クロ</t>
    </rPh>
    <phoneticPr fontId="4"/>
  </si>
  <si>
    <t>　個別排水処理事業（4地区、合併浄化槽27基）は、供用開始（最初：平成8年度、最終：平成21年度）から28年が経過したところであり、有形固定資産減価償却率は68.68％で100％を下回っている（保有資産の法定耐用年数に到達していない）ことから、現段階では、機械設備等の定期的な点検整備を行うことで、大規模な更新事業等を行う必要はないと考えている。</t>
    <phoneticPr fontId="4"/>
  </si>
  <si>
    <t>　供用開始から28年経過し、水洗化率は97.87％となっている。
　水洗化率の維持による有収水量、使用料収入の確保が大きな課題となっているが、今後は人口減少等の影響から本事業の運営に必要となる財源の確保が課題となっている。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</si>
</sst>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06-4DB2-934F-7C70482322A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E06-4DB2-934F-7C70482322A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42.42</c:v>
                </c:pt>
                <c:pt idx="1">
                  <c:v>42.42</c:v>
                </c:pt>
                <c:pt idx="2">
                  <c:v>42.42</c:v>
                </c:pt>
                <c:pt idx="3">
                  <c:v>42.42</c:v>
                </c:pt>
                <c:pt idx="4">
                  <c:v>42.42</c:v>
                </c:pt>
              </c:numCache>
            </c:numRef>
          </c:val>
          <c:extLst>
            <c:ext xmlns:c16="http://schemas.microsoft.com/office/drawing/2014/chart" uri="{C3380CC4-5D6E-409C-BE32-E72D297353CC}">
              <c16:uniqueId val="{00000000-4F63-4D4E-9DFE-130D67153F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4F63-4D4E-9DFE-130D67153F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96.36</c:v>
                </c:pt>
                <c:pt idx="1">
                  <c:v>92.59</c:v>
                </c:pt>
                <c:pt idx="2">
                  <c:v>98.08</c:v>
                </c:pt>
                <c:pt idx="3">
                  <c:v>98.04</c:v>
                </c:pt>
                <c:pt idx="4">
                  <c:v>97.87</c:v>
                </c:pt>
              </c:numCache>
            </c:numRef>
          </c:val>
          <c:extLst>
            <c:ext xmlns:c16="http://schemas.microsoft.com/office/drawing/2014/chart" uri="{C3380CC4-5D6E-409C-BE32-E72D297353CC}">
              <c16:uniqueId val="{00000000-AC9E-4F43-9F54-BC33A02226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AC9E-4F43-9F54-BC33A02226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91.26</c:v>
                </c:pt>
                <c:pt idx="1">
                  <c:v>91.68</c:v>
                </c:pt>
                <c:pt idx="2">
                  <c:v>95.39</c:v>
                </c:pt>
                <c:pt idx="3">
                  <c:v>70.75</c:v>
                </c:pt>
                <c:pt idx="4">
                  <c:v>102.13</c:v>
                </c:pt>
              </c:numCache>
            </c:numRef>
          </c:val>
          <c:extLst>
            <c:ext xmlns:c16="http://schemas.microsoft.com/office/drawing/2014/chart" uri="{C3380CC4-5D6E-409C-BE32-E72D297353CC}">
              <c16:uniqueId val="{00000000-A8CD-4F42-947D-3B40DF628D6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A8CD-4F42-947D-3B40DF628D6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51.75</c:v>
                </c:pt>
                <c:pt idx="1">
                  <c:v>58.22</c:v>
                </c:pt>
                <c:pt idx="2">
                  <c:v>64.69</c:v>
                </c:pt>
                <c:pt idx="3">
                  <c:v>71.16</c:v>
                </c:pt>
                <c:pt idx="4">
                  <c:v>68.680000000000007</c:v>
                </c:pt>
              </c:numCache>
            </c:numRef>
          </c:val>
          <c:extLst>
            <c:ext xmlns:c16="http://schemas.microsoft.com/office/drawing/2014/chart" uri="{C3380CC4-5D6E-409C-BE32-E72D297353CC}">
              <c16:uniqueId val="{00000000-7E24-4384-A559-F9603F6B704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7E24-4384-A559-F9603F6B704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35-4491-BF97-63D7A0CBFA9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935-4491-BF97-63D7A0CBFA9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313.92</c:v>
                </c:pt>
                <c:pt idx="1">
                  <c:v>352.02</c:v>
                </c:pt>
                <c:pt idx="2">
                  <c:v>364.52</c:v>
                </c:pt>
                <c:pt idx="3">
                  <c:v>525.97</c:v>
                </c:pt>
                <c:pt idx="4">
                  <c:v>570.98</c:v>
                </c:pt>
              </c:numCache>
            </c:numRef>
          </c:val>
          <c:extLst>
            <c:ext xmlns:c16="http://schemas.microsoft.com/office/drawing/2014/chart" uri="{C3380CC4-5D6E-409C-BE32-E72D297353CC}">
              <c16:uniqueId val="{00000000-F7AE-404C-978D-EF820F9C6A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F7AE-404C-978D-EF820F9C6A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87.09</c:v>
                </c:pt>
                <c:pt idx="1">
                  <c:v>89.24</c:v>
                </c:pt>
                <c:pt idx="2">
                  <c:v>96.51</c:v>
                </c:pt>
                <c:pt idx="3">
                  <c:v>84.68</c:v>
                </c:pt>
                <c:pt idx="4">
                  <c:v>89.99</c:v>
                </c:pt>
              </c:numCache>
            </c:numRef>
          </c:val>
          <c:extLst>
            <c:ext xmlns:c16="http://schemas.microsoft.com/office/drawing/2014/chart" uri="{C3380CC4-5D6E-409C-BE32-E72D297353CC}">
              <c16:uniqueId val="{00000000-8FE2-4763-AA6E-FD3C2EDF07A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8FE2-4763-AA6E-FD3C2EDF07A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202.59</c:v>
                </c:pt>
                <c:pt idx="1">
                  <c:v>190.26</c:v>
                </c:pt>
                <c:pt idx="2">
                  <c:v>171.48</c:v>
                </c:pt>
                <c:pt idx="3">
                  <c:v>189.24</c:v>
                </c:pt>
                <c:pt idx="4">
                  <c:v>229.44</c:v>
                </c:pt>
              </c:numCache>
            </c:numRef>
          </c:val>
          <c:extLst>
            <c:ext xmlns:c16="http://schemas.microsoft.com/office/drawing/2014/chart" uri="{C3380CC4-5D6E-409C-BE32-E72D297353CC}">
              <c16:uniqueId val="{00000000-27FA-4B7C-A285-1453F01854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27FA-4B7C-A285-1453F01854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41.36</c:v>
                </c:pt>
                <c:pt idx="1">
                  <c:v>36.729999999999997</c:v>
                </c:pt>
                <c:pt idx="2">
                  <c:v>32.81</c:v>
                </c:pt>
                <c:pt idx="3">
                  <c:v>34.07</c:v>
                </c:pt>
                <c:pt idx="4">
                  <c:v>29.24</c:v>
                </c:pt>
              </c:numCache>
            </c:numRef>
          </c:val>
          <c:extLst>
            <c:ext xmlns:c16="http://schemas.microsoft.com/office/drawing/2014/chart" uri="{C3380CC4-5D6E-409C-BE32-E72D297353CC}">
              <c16:uniqueId val="{00000000-0515-48C3-9488-F7CBA937AF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0515-48C3-9488-F7CBA937AF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563.85</c:v>
                </c:pt>
                <c:pt idx="1">
                  <c:v>640.91999999999996</c:v>
                </c:pt>
                <c:pt idx="2">
                  <c:v>721.05</c:v>
                </c:pt>
                <c:pt idx="3">
                  <c:v>717.02</c:v>
                </c:pt>
                <c:pt idx="4">
                  <c:v>844.27</c:v>
                </c:pt>
              </c:numCache>
            </c:numRef>
          </c:val>
          <c:extLst>
            <c:ext xmlns:c16="http://schemas.microsoft.com/office/drawing/2014/chart" uri="{C3380CC4-5D6E-409C-BE32-E72D297353CC}">
              <c16:uniqueId val="{00000000-ED8F-4543-9FA8-1E6AA17AD8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ED8F-4543-9FA8-1E6AA17AD8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兵庫県　香美町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15303</v>
      </c>
      <c r="AM8" s="36"/>
      <c r="AN8" s="36"/>
      <c r="AO8" s="36"/>
      <c r="AP8" s="36"/>
      <c r="AQ8" s="36"/>
      <c r="AR8" s="36"/>
      <c r="AS8" s="36"/>
      <c r="AT8" s="37">
        <f>データ!T6</f>
        <v>368.77</v>
      </c>
      <c r="AU8" s="37"/>
      <c r="AV8" s="37"/>
      <c r="AW8" s="37"/>
      <c r="AX8" s="37"/>
      <c r="AY8" s="37"/>
      <c r="AZ8" s="37"/>
      <c r="BA8" s="37"/>
      <c r="BB8" s="37">
        <f>データ!U6</f>
        <v>41.5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10.130000000000001</v>
      </c>
      <c r="J10" s="37"/>
      <c r="K10" s="37"/>
      <c r="L10" s="37"/>
      <c r="M10" s="37"/>
      <c r="N10" s="37"/>
      <c r="O10" s="37"/>
      <c r="P10" s="37">
        <f>データ!P6</f>
        <v>0.31</v>
      </c>
      <c r="Q10" s="37"/>
      <c r="R10" s="37"/>
      <c r="S10" s="37"/>
      <c r="T10" s="37"/>
      <c r="U10" s="37"/>
      <c r="V10" s="37"/>
      <c r="W10" s="37">
        <f>データ!Q6</f>
        <v>100</v>
      </c>
      <c r="X10" s="37"/>
      <c r="Y10" s="37"/>
      <c r="Z10" s="37"/>
      <c r="AA10" s="37"/>
      <c r="AB10" s="37"/>
      <c r="AC10" s="37"/>
      <c r="AD10" s="36">
        <f>データ!R6</f>
        <v>4587</v>
      </c>
      <c r="AE10" s="36"/>
      <c r="AF10" s="36"/>
      <c r="AG10" s="36"/>
      <c r="AH10" s="36"/>
      <c r="AI10" s="36"/>
      <c r="AJ10" s="36"/>
      <c r="AK10" s="2"/>
      <c r="AL10" s="36">
        <f>データ!V6</f>
        <v>47</v>
      </c>
      <c r="AM10" s="36"/>
      <c r="AN10" s="36"/>
      <c r="AO10" s="36"/>
      <c r="AP10" s="36"/>
      <c r="AQ10" s="36"/>
      <c r="AR10" s="36"/>
      <c r="AS10" s="36"/>
      <c r="AT10" s="37">
        <f>データ!W6</f>
        <v>0.01</v>
      </c>
      <c r="AU10" s="37"/>
      <c r="AV10" s="37"/>
      <c r="AW10" s="37"/>
      <c r="AX10" s="37"/>
      <c r="AY10" s="37"/>
      <c r="AZ10" s="37"/>
      <c r="BA10" s="37"/>
      <c r="BB10" s="37">
        <f>データ!X6</f>
        <v>4700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X19MDRp8u7ghTJA0oYOj5aj7QdEuV3anlOzGiu53MFshIVQzhpe47smAv0eGie5XM7h31n9ZAcnDxXWPm76Fmw==" saltValue="Yq/ktHTVP0ClWPzbr+Fvu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285854</v>
      </c>
      <c r="D6" s="19">
        <f t="shared" si="3"/>
        <v>46</v>
      </c>
      <c r="E6" s="19">
        <f t="shared" si="3"/>
        <v>18</v>
      </c>
      <c r="F6" s="19">
        <f t="shared" si="3"/>
        <v>1</v>
      </c>
      <c r="G6" s="19">
        <f t="shared" si="3"/>
        <v>0</v>
      </c>
      <c r="H6" s="19" t="str">
        <f t="shared" si="3"/>
        <v>兵庫県　香美町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10.130000000000001</v>
      </c>
      <c r="P6" s="20">
        <f t="shared" si="3"/>
        <v>0.31</v>
      </c>
      <c r="Q6" s="20">
        <f t="shared" si="3"/>
        <v>100</v>
      </c>
      <c r="R6" s="20">
        <f t="shared" si="3"/>
        <v>4587</v>
      </c>
      <c r="S6" s="20">
        <f t="shared" si="3"/>
        <v>15303</v>
      </c>
      <c r="T6" s="20">
        <f t="shared" si="3"/>
        <v>368.77</v>
      </c>
      <c r="U6" s="20">
        <f t="shared" si="3"/>
        <v>41.5</v>
      </c>
      <c r="V6" s="20">
        <f t="shared" si="3"/>
        <v>47</v>
      </c>
      <c r="W6" s="20">
        <f t="shared" si="3"/>
        <v>0.01</v>
      </c>
      <c r="X6" s="20">
        <f t="shared" si="3"/>
        <v>4700</v>
      </c>
      <c r="Y6" s="21">
        <f>IF(Y7="",NA(),Y7)</f>
        <v>91.26</v>
      </c>
      <c r="Z6" s="21">
        <f t="shared" ref="Z6:AH6" si="4">IF(Z7="",NA(),Z7)</f>
        <v>91.68</v>
      </c>
      <c r="AA6" s="21">
        <f t="shared" si="4"/>
        <v>95.39</v>
      </c>
      <c r="AB6" s="21">
        <f t="shared" si="4"/>
        <v>70.75</v>
      </c>
      <c r="AC6" s="21">
        <f t="shared" si="4"/>
        <v>102.13</v>
      </c>
      <c r="AD6" s="21">
        <f t="shared" si="4"/>
        <v>96.14</v>
      </c>
      <c r="AE6" s="21">
        <f t="shared" si="4"/>
        <v>95.6</v>
      </c>
      <c r="AF6" s="21">
        <f t="shared" si="4"/>
        <v>93.57</v>
      </c>
      <c r="AG6" s="21">
        <f t="shared" si="4"/>
        <v>96.48</v>
      </c>
      <c r="AH6" s="21">
        <f t="shared" si="4"/>
        <v>100.84</v>
      </c>
      <c r="AI6" s="20" t="str">
        <f>IF(AI7="","",IF(AI7="-","【-】","【"&amp;SUBSTITUTE(TEXT(AI7,"#,##0.00"),"-","△")&amp;"】"))</f>
        <v>【100.11】</v>
      </c>
      <c r="AJ6" s="21">
        <f>IF(AJ7="",NA(),AJ7)</f>
        <v>313.92</v>
      </c>
      <c r="AK6" s="21">
        <f t="shared" ref="AK6:AS6" si="5">IF(AK7="",NA(),AK7)</f>
        <v>352.02</v>
      </c>
      <c r="AL6" s="21">
        <f t="shared" si="5"/>
        <v>364.52</v>
      </c>
      <c r="AM6" s="21">
        <f t="shared" si="5"/>
        <v>525.97</v>
      </c>
      <c r="AN6" s="21">
        <f t="shared" si="5"/>
        <v>570.98</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87.09</v>
      </c>
      <c r="AV6" s="21">
        <f t="shared" ref="AV6:BD6" si="6">IF(AV7="",NA(),AV7)</f>
        <v>89.24</v>
      </c>
      <c r="AW6" s="21">
        <f t="shared" si="6"/>
        <v>96.51</v>
      </c>
      <c r="AX6" s="21">
        <f t="shared" si="6"/>
        <v>84.68</v>
      </c>
      <c r="AY6" s="21">
        <f t="shared" si="6"/>
        <v>89.99</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202.59</v>
      </c>
      <c r="BG6" s="21">
        <f t="shared" ref="BG6:BO6" si="7">IF(BG7="",NA(),BG7)</f>
        <v>190.26</v>
      </c>
      <c r="BH6" s="21">
        <f t="shared" si="7"/>
        <v>171.48</v>
      </c>
      <c r="BI6" s="21">
        <f t="shared" si="7"/>
        <v>189.24</v>
      </c>
      <c r="BJ6" s="21">
        <f t="shared" si="7"/>
        <v>229.44</v>
      </c>
      <c r="BK6" s="21">
        <f t="shared" si="7"/>
        <v>782.91</v>
      </c>
      <c r="BL6" s="21">
        <f t="shared" si="7"/>
        <v>783.21</v>
      </c>
      <c r="BM6" s="21">
        <f t="shared" si="7"/>
        <v>902.04</v>
      </c>
      <c r="BN6" s="21">
        <f t="shared" si="7"/>
        <v>992.16</v>
      </c>
      <c r="BO6" s="21">
        <f t="shared" si="7"/>
        <v>950.64</v>
      </c>
      <c r="BP6" s="20" t="str">
        <f>IF(BP7="","",IF(BP7="-","【-】","【"&amp;SUBSTITUTE(TEXT(BP7,"#,##0.00"),"-","△")&amp;"】"))</f>
        <v>【876.32】</v>
      </c>
      <c r="BQ6" s="21">
        <f>IF(BQ7="",NA(),BQ7)</f>
        <v>41.36</v>
      </c>
      <c r="BR6" s="21">
        <f t="shared" ref="BR6:BZ6" si="8">IF(BR7="",NA(),BR7)</f>
        <v>36.729999999999997</v>
      </c>
      <c r="BS6" s="21">
        <f t="shared" si="8"/>
        <v>32.81</v>
      </c>
      <c r="BT6" s="21">
        <f t="shared" si="8"/>
        <v>34.07</v>
      </c>
      <c r="BU6" s="21">
        <f t="shared" si="8"/>
        <v>29.24</v>
      </c>
      <c r="BV6" s="21">
        <f t="shared" si="8"/>
        <v>49.38</v>
      </c>
      <c r="BW6" s="21">
        <f t="shared" si="8"/>
        <v>48.53</v>
      </c>
      <c r="BX6" s="21">
        <f t="shared" si="8"/>
        <v>46.11</v>
      </c>
      <c r="BY6" s="21">
        <f t="shared" si="8"/>
        <v>45.55</v>
      </c>
      <c r="BZ6" s="21">
        <f t="shared" si="8"/>
        <v>38.549999999999997</v>
      </c>
      <c r="CA6" s="20" t="str">
        <f>IF(CA7="","",IF(CA7="-","【-】","【"&amp;SUBSTITUTE(TEXT(CA7,"#,##0.00"),"-","△")&amp;"】"))</f>
        <v>【39.48】</v>
      </c>
      <c r="CB6" s="21">
        <f>IF(CB7="",NA(),CB7)</f>
        <v>563.85</v>
      </c>
      <c r="CC6" s="21">
        <f t="shared" ref="CC6:CK6" si="9">IF(CC7="",NA(),CC7)</f>
        <v>640.91999999999996</v>
      </c>
      <c r="CD6" s="21">
        <f t="shared" si="9"/>
        <v>721.05</v>
      </c>
      <c r="CE6" s="21">
        <f t="shared" si="9"/>
        <v>717.02</v>
      </c>
      <c r="CF6" s="21">
        <f t="shared" si="9"/>
        <v>844.27</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42.42</v>
      </c>
      <c r="CN6" s="21">
        <f t="shared" ref="CN6:CV6" si="10">IF(CN7="",NA(),CN7)</f>
        <v>42.42</v>
      </c>
      <c r="CO6" s="21">
        <f t="shared" si="10"/>
        <v>42.42</v>
      </c>
      <c r="CP6" s="21">
        <f t="shared" si="10"/>
        <v>42.42</v>
      </c>
      <c r="CQ6" s="21">
        <f t="shared" si="10"/>
        <v>42.42</v>
      </c>
      <c r="CR6" s="21">
        <f t="shared" si="10"/>
        <v>46.36</v>
      </c>
      <c r="CS6" s="21">
        <f t="shared" si="10"/>
        <v>46.45</v>
      </c>
      <c r="CT6" s="21">
        <f t="shared" si="10"/>
        <v>45.36</v>
      </c>
      <c r="CU6" s="21">
        <f t="shared" si="10"/>
        <v>45.93</v>
      </c>
      <c r="CV6" s="21">
        <f t="shared" si="10"/>
        <v>44.52</v>
      </c>
      <c r="CW6" s="20" t="str">
        <f>IF(CW7="","",IF(CW7="-","【-】","【"&amp;SUBSTITUTE(TEXT(CW7,"#,##0.00"),"-","△")&amp;"】"))</f>
        <v>【45.56】</v>
      </c>
      <c r="CX6" s="21">
        <f>IF(CX7="",NA(),CX7)</f>
        <v>96.36</v>
      </c>
      <c r="CY6" s="21">
        <f t="shared" ref="CY6:DG6" si="11">IF(CY7="",NA(),CY7)</f>
        <v>92.59</v>
      </c>
      <c r="CZ6" s="21">
        <f t="shared" si="11"/>
        <v>98.08</v>
      </c>
      <c r="DA6" s="21">
        <f t="shared" si="11"/>
        <v>98.04</v>
      </c>
      <c r="DB6" s="21">
        <f t="shared" si="11"/>
        <v>97.87</v>
      </c>
      <c r="DC6" s="21">
        <f t="shared" si="11"/>
        <v>83.08</v>
      </c>
      <c r="DD6" s="21">
        <f t="shared" si="11"/>
        <v>82.61</v>
      </c>
      <c r="DE6" s="21">
        <f t="shared" si="11"/>
        <v>82.21</v>
      </c>
      <c r="DF6" s="21">
        <f t="shared" si="11"/>
        <v>82.98</v>
      </c>
      <c r="DG6" s="21">
        <f t="shared" si="11"/>
        <v>82.9</v>
      </c>
      <c r="DH6" s="20" t="str">
        <f>IF(DH7="","",IF(DH7="-","【-】","【"&amp;SUBSTITUTE(TEXT(DH7,"#,##0.00"),"-","△")&amp;"】"))</f>
        <v>【82.62】</v>
      </c>
      <c r="DI6" s="21">
        <f>IF(DI7="",NA(),DI7)</f>
        <v>51.75</v>
      </c>
      <c r="DJ6" s="21">
        <f t="shared" ref="DJ6:DR6" si="12">IF(DJ7="",NA(),DJ7)</f>
        <v>58.22</v>
      </c>
      <c r="DK6" s="21">
        <f t="shared" si="12"/>
        <v>64.69</v>
      </c>
      <c r="DL6" s="21">
        <f t="shared" si="12"/>
        <v>71.16</v>
      </c>
      <c r="DM6" s="21">
        <f t="shared" si="12"/>
        <v>68.680000000000007</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285854</v>
      </c>
      <c r="D7" s="23">
        <v>46</v>
      </c>
      <c r="E7" s="23">
        <v>18</v>
      </c>
      <c r="F7" s="23">
        <v>1</v>
      </c>
      <c r="G7" s="23">
        <v>0</v>
      </c>
      <c r="H7" s="23" t="s">
        <v>96</v>
      </c>
      <c r="I7" s="23" t="s">
        <v>97</v>
      </c>
      <c r="J7" s="23" t="s">
        <v>98</v>
      </c>
      <c r="K7" s="23" t="s">
        <v>99</v>
      </c>
      <c r="L7" s="23" t="s">
        <v>100</v>
      </c>
      <c r="M7" s="23" t="s">
        <v>101</v>
      </c>
      <c r="N7" s="24" t="s">
        <v>102</v>
      </c>
      <c r="O7" s="24">
        <v>10.130000000000001</v>
      </c>
      <c r="P7" s="24">
        <v>0.31</v>
      </c>
      <c r="Q7" s="24">
        <v>100</v>
      </c>
      <c r="R7" s="24">
        <v>4587</v>
      </c>
      <c r="S7" s="24">
        <v>15303</v>
      </c>
      <c r="T7" s="24">
        <v>368.77</v>
      </c>
      <c r="U7" s="24">
        <v>41.5</v>
      </c>
      <c r="V7" s="24">
        <v>47</v>
      </c>
      <c r="W7" s="24">
        <v>0.01</v>
      </c>
      <c r="X7" s="24">
        <v>4700</v>
      </c>
      <c r="Y7" s="24">
        <v>91.26</v>
      </c>
      <c r="Z7" s="24">
        <v>91.68</v>
      </c>
      <c r="AA7" s="24">
        <v>95.39</v>
      </c>
      <c r="AB7" s="24">
        <v>70.75</v>
      </c>
      <c r="AC7" s="24">
        <v>102.13</v>
      </c>
      <c r="AD7" s="24">
        <v>96.14</v>
      </c>
      <c r="AE7" s="24">
        <v>95.6</v>
      </c>
      <c r="AF7" s="24">
        <v>93.57</v>
      </c>
      <c r="AG7" s="24">
        <v>96.48</v>
      </c>
      <c r="AH7" s="24">
        <v>100.84</v>
      </c>
      <c r="AI7" s="24">
        <v>100.11</v>
      </c>
      <c r="AJ7" s="24">
        <v>313.92</v>
      </c>
      <c r="AK7" s="24">
        <v>352.02</v>
      </c>
      <c r="AL7" s="24">
        <v>364.52</v>
      </c>
      <c r="AM7" s="24">
        <v>525.97</v>
      </c>
      <c r="AN7" s="24">
        <v>570.98</v>
      </c>
      <c r="AO7" s="24">
        <v>237</v>
      </c>
      <c r="AP7" s="24">
        <v>257.23</v>
      </c>
      <c r="AQ7" s="24">
        <v>293.54000000000002</v>
      </c>
      <c r="AR7" s="24">
        <v>224.6</v>
      </c>
      <c r="AS7" s="24">
        <v>135.16999999999999</v>
      </c>
      <c r="AT7" s="24">
        <v>144.34</v>
      </c>
      <c r="AU7" s="24">
        <v>87.09</v>
      </c>
      <c r="AV7" s="24">
        <v>89.24</v>
      </c>
      <c r="AW7" s="24">
        <v>96.51</v>
      </c>
      <c r="AX7" s="24">
        <v>84.68</v>
      </c>
      <c r="AY7" s="24">
        <v>89.99</v>
      </c>
      <c r="AZ7" s="24">
        <v>135.35</v>
      </c>
      <c r="BA7" s="24">
        <v>150.91999999999999</v>
      </c>
      <c r="BB7" s="24">
        <v>151.72</v>
      </c>
      <c r="BC7" s="24">
        <v>132.16</v>
      </c>
      <c r="BD7" s="24">
        <v>113.41</v>
      </c>
      <c r="BE7" s="24">
        <v>114.26</v>
      </c>
      <c r="BF7" s="24">
        <v>202.59</v>
      </c>
      <c r="BG7" s="24">
        <v>190.26</v>
      </c>
      <c r="BH7" s="24">
        <v>171.48</v>
      </c>
      <c r="BI7" s="24">
        <v>189.24</v>
      </c>
      <c r="BJ7" s="24">
        <v>229.44</v>
      </c>
      <c r="BK7" s="24">
        <v>782.91</v>
      </c>
      <c r="BL7" s="24">
        <v>783.21</v>
      </c>
      <c r="BM7" s="24">
        <v>902.04</v>
      </c>
      <c r="BN7" s="24">
        <v>992.16</v>
      </c>
      <c r="BO7" s="24">
        <v>950.64</v>
      </c>
      <c r="BP7" s="24">
        <v>876.32</v>
      </c>
      <c r="BQ7" s="24">
        <v>41.36</v>
      </c>
      <c r="BR7" s="24">
        <v>36.729999999999997</v>
      </c>
      <c r="BS7" s="24">
        <v>32.81</v>
      </c>
      <c r="BT7" s="24">
        <v>34.07</v>
      </c>
      <c r="BU7" s="24">
        <v>29.24</v>
      </c>
      <c r="BV7" s="24">
        <v>49.38</v>
      </c>
      <c r="BW7" s="24">
        <v>48.53</v>
      </c>
      <c r="BX7" s="24">
        <v>46.11</v>
      </c>
      <c r="BY7" s="24">
        <v>45.55</v>
      </c>
      <c r="BZ7" s="24">
        <v>38.549999999999997</v>
      </c>
      <c r="CA7" s="24">
        <v>39.479999999999997</v>
      </c>
      <c r="CB7" s="24">
        <v>563.85</v>
      </c>
      <c r="CC7" s="24">
        <v>640.91999999999996</v>
      </c>
      <c r="CD7" s="24">
        <v>721.05</v>
      </c>
      <c r="CE7" s="24">
        <v>717.02</v>
      </c>
      <c r="CF7" s="24">
        <v>844.27</v>
      </c>
      <c r="CG7" s="24">
        <v>316.97000000000003</v>
      </c>
      <c r="CH7" s="24">
        <v>326.17</v>
      </c>
      <c r="CI7" s="24">
        <v>336.93</v>
      </c>
      <c r="CJ7" s="24">
        <v>331.17</v>
      </c>
      <c r="CK7" s="24">
        <v>391.34</v>
      </c>
      <c r="CL7" s="24">
        <v>390.09</v>
      </c>
      <c r="CM7" s="24">
        <v>42.42</v>
      </c>
      <c r="CN7" s="24">
        <v>42.42</v>
      </c>
      <c r="CO7" s="24">
        <v>42.42</v>
      </c>
      <c r="CP7" s="24">
        <v>42.42</v>
      </c>
      <c r="CQ7" s="24">
        <v>42.42</v>
      </c>
      <c r="CR7" s="24">
        <v>46.36</v>
      </c>
      <c r="CS7" s="24">
        <v>46.45</v>
      </c>
      <c r="CT7" s="24">
        <v>45.36</v>
      </c>
      <c r="CU7" s="24">
        <v>45.93</v>
      </c>
      <c r="CV7" s="24">
        <v>44.52</v>
      </c>
      <c r="CW7" s="24">
        <v>45.56</v>
      </c>
      <c r="CX7" s="24">
        <v>96.36</v>
      </c>
      <c r="CY7" s="24">
        <v>92.59</v>
      </c>
      <c r="CZ7" s="24">
        <v>98.08</v>
      </c>
      <c r="DA7" s="24">
        <v>98.04</v>
      </c>
      <c r="DB7" s="24">
        <v>97.87</v>
      </c>
      <c r="DC7" s="24">
        <v>83.08</v>
      </c>
      <c r="DD7" s="24">
        <v>82.61</v>
      </c>
      <c r="DE7" s="24">
        <v>82.21</v>
      </c>
      <c r="DF7" s="24">
        <v>82.98</v>
      </c>
      <c r="DG7" s="24">
        <v>82.9</v>
      </c>
      <c r="DH7" s="24">
        <v>82.62</v>
      </c>
      <c r="DI7" s="24">
        <v>51.75</v>
      </c>
      <c r="DJ7" s="24">
        <v>58.22</v>
      </c>
      <c r="DK7" s="24">
        <v>64.69</v>
      </c>
      <c r="DL7" s="24">
        <v>71.16</v>
      </c>
      <c r="DM7" s="24">
        <v>68.680000000000007</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哲弥</cp:lastModifiedBy>
  <cp:lastPrinted>2026-01-29T02:46:16Z</cp:lastPrinted>
  <dcterms:created xsi:type="dcterms:W3CDTF">2025-12-23T06:33:31Z</dcterms:created>
  <dcterms:modified xsi:type="dcterms:W3CDTF">2026-01-29T02:46:18Z</dcterms:modified>
  <cp:category/>
</cp:coreProperties>
</file>